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4388" windowHeight="11076"/>
  </bookViews>
  <sheets>
    <sheet name="семейное насилие" sheetId="1" r:id="rId1"/>
    <sheet name="пострадавшие" sheetId="2" r:id="rId2"/>
    <sheet name="ст.70" sheetId="13" r:id="rId3"/>
    <sheet name="ст.71" sheetId="12" r:id="rId4"/>
    <sheet name="ст.72" sheetId="3" r:id="rId5"/>
    <sheet name="Преступления" sheetId="6" r:id="rId6"/>
    <sheet name="направлено в суд" sheetId="7" r:id="rId7"/>
    <sheet name="прекращено" sheetId="8" r:id="rId8"/>
    <sheet name="совершивших СН" sheetId="11" r:id="rId9"/>
    <sheet name="прекращено досудебной" sheetId="10" r:id="rId10"/>
  </sheets>
  <definedNames>
    <definedName name="bookmark1" localSheetId="1">пострадавшие!$A$2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/>
  <c r="B11" i="3"/>
  <c r="U8" i="11"/>
  <c r="T26"/>
  <c r="U26"/>
  <c r="V26"/>
  <c r="W26"/>
  <c r="T27"/>
  <c r="U27"/>
  <c r="V27"/>
  <c r="W27"/>
  <c r="T28"/>
  <c r="U28"/>
  <c r="V28"/>
  <c r="W28"/>
  <c r="T29"/>
  <c r="U29"/>
  <c r="V29"/>
  <c r="W29"/>
  <c r="T30"/>
  <c r="U30"/>
  <c r="V30"/>
  <c r="W30"/>
  <c r="T31"/>
  <c r="U31"/>
  <c r="V31"/>
  <c r="W31"/>
  <c r="T32"/>
  <c r="U32"/>
  <c r="V32"/>
  <c r="W32"/>
  <c r="T33"/>
  <c r="U33"/>
  <c r="V33"/>
  <c r="W33"/>
  <c r="T34"/>
  <c r="U34"/>
  <c r="V34"/>
  <c r="W34"/>
  <c r="Q11" i="3"/>
  <c r="P11"/>
  <c r="O11"/>
  <c r="N11"/>
  <c r="M11"/>
  <c r="L11"/>
  <c r="K11"/>
  <c r="J11"/>
  <c r="I11"/>
  <c r="H11"/>
  <c r="G11"/>
  <c r="F11"/>
  <c r="E11"/>
  <c r="D11"/>
  <c r="C11"/>
  <c r="Q11" i="12"/>
  <c r="P11"/>
  <c r="O11"/>
  <c r="N11"/>
  <c r="M11"/>
  <c r="L11"/>
  <c r="K11"/>
  <c r="J11"/>
  <c r="I11"/>
  <c r="H11"/>
  <c r="G11"/>
  <c r="F11"/>
  <c r="E11"/>
  <c r="D11"/>
  <c r="C11"/>
  <c r="B11"/>
  <c r="C11" i="13"/>
  <c r="D11"/>
  <c r="F11"/>
  <c r="G11"/>
  <c r="H11"/>
  <c r="I11"/>
  <c r="J11"/>
  <c r="K11"/>
  <c r="L11"/>
  <c r="M11"/>
  <c r="N11"/>
  <c r="O11"/>
  <c r="P11"/>
  <c r="Q11"/>
  <c r="B11"/>
  <c r="AI9" i="10" l="1"/>
  <c r="C18"/>
  <c r="C18" i="8"/>
  <c r="V8" i="2"/>
  <c r="V9"/>
  <c r="V10"/>
  <c r="V11"/>
  <c r="V12"/>
  <c r="V13"/>
  <c r="V14"/>
  <c r="V15"/>
  <c r="V16"/>
  <c r="V23"/>
  <c r="W23"/>
  <c r="X23"/>
  <c r="Y23"/>
  <c r="V24"/>
  <c r="W24"/>
  <c r="X24"/>
  <c r="Y24"/>
  <c r="V25"/>
  <c r="W25"/>
  <c r="X25"/>
  <c r="Y25"/>
  <c r="V26"/>
  <c r="W26"/>
  <c r="X26"/>
  <c r="Y26"/>
  <c r="V27"/>
  <c r="W27"/>
  <c r="X27"/>
  <c r="Y27"/>
  <c r="V28"/>
  <c r="W28"/>
  <c r="X28"/>
  <c r="Y28"/>
  <c r="V29"/>
  <c r="W29"/>
  <c r="X29"/>
  <c r="Y29"/>
  <c r="V30"/>
  <c r="W30"/>
  <c r="X30"/>
  <c r="Y30"/>
  <c r="V31"/>
  <c r="W31"/>
  <c r="X31"/>
  <c r="Y31"/>
  <c r="W22"/>
  <c r="X22"/>
  <c r="Y22"/>
  <c r="X7"/>
  <c r="AC11" i="1"/>
  <c r="AD11"/>
  <c r="AC12"/>
  <c r="AD12"/>
  <c r="AC13"/>
  <c r="AD13"/>
  <c r="AC14"/>
  <c r="AD14"/>
  <c r="AC15"/>
  <c r="AD15"/>
  <c r="AC16"/>
  <c r="AD16"/>
  <c r="AC17"/>
  <c r="AD17"/>
  <c r="AC18"/>
  <c r="AD18"/>
  <c r="AC19"/>
  <c r="AD19"/>
  <c r="T9" i="11"/>
  <c r="U9"/>
  <c r="V9"/>
  <c r="W9"/>
  <c r="T10"/>
  <c r="U10"/>
  <c r="V10"/>
  <c r="W10"/>
  <c r="T11"/>
  <c r="U11"/>
  <c r="V11"/>
  <c r="W11"/>
  <c r="T12"/>
  <c r="U12"/>
  <c r="V12"/>
  <c r="W12"/>
  <c r="T13"/>
  <c r="U13"/>
  <c r="V13"/>
  <c r="W13"/>
  <c r="T14"/>
  <c r="U14"/>
  <c r="V14"/>
  <c r="W14"/>
  <c r="T15"/>
  <c r="U15"/>
  <c r="V15"/>
  <c r="W15"/>
  <c r="T16"/>
  <c r="U16"/>
  <c r="V16"/>
  <c r="W16"/>
  <c r="T17"/>
  <c r="U17"/>
  <c r="V17"/>
  <c r="W17"/>
  <c r="T18"/>
  <c r="U18"/>
  <c r="V18"/>
  <c r="W18"/>
  <c r="W8"/>
  <c r="V8"/>
  <c r="W8" i="2"/>
  <c r="X8"/>
  <c r="Y8"/>
  <c r="W9"/>
  <c r="X9"/>
  <c r="Y9"/>
  <c r="W10"/>
  <c r="X10"/>
  <c r="Y10"/>
  <c r="W11"/>
  <c r="X11"/>
  <c r="Y11"/>
  <c r="W12"/>
  <c r="X12"/>
  <c r="Y12"/>
  <c r="W13"/>
  <c r="X13"/>
  <c r="Y13"/>
  <c r="W14"/>
  <c r="X14"/>
  <c r="Y14"/>
  <c r="W15"/>
  <c r="X15"/>
  <c r="Y15"/>
  <c r="W16"/>
  <c r="X16"/>
  <c r="Y16"/>
  <c r="W25" i="11"/>
  <c r="V25"/>
  <c r="U25"/>
  <c r="AK9" i="6" l="1"/>
  <c r="Y7" i="2"/>
  <c r="AL8" i="7"/>
  <c r="AJ9" i="10"/>
  <c r="AK8" i="7"/>
  <c r="W7" i="2"/>
  <c r="AL9" i="6"/>
  <c r="AL9" i="8"/>
  <c r="AK9"/>
  <c r="AA11" i="1"/>
  <c r="AB11"/>
  <c r="AA12"/>
  <c r="Z12" s="1"/>
  <c r="AB12"/>
  <c r="AA13"/>
  <c r="AB13"/>
  <c r="AA14"/>
  <c r="Z14" s="1"/>
  <c r="AB14"/>
  <c r="AA15"/>
  <c r="AB15"/>
  <c r="AA16"/>
  <c r="Z16" s="1"/>
  <c r="AB16"/>
  <c r="AA17"/>
  <c r="Z17" s="1"/>
  <c r="AB17"/>
  <c r="AA18"/>
  <c r="AB18"/>
  <c r="AA19"/>
  <c r="AB19"/>
  <c r="X11"/>
  <c r="W11" s="1"/>
  <c r="Y11"/>
  <c r="X12"/>
  <c r="Y12"/>
  <c r="X13"/>
  <c r="Y13"/>
  <c r="X14"/>
  <c r="Y14"/>
  <c r="X15"/>
  <c r="W15" s="1"/>
  <c r="Y15"/>
  <c r="X16"/>
  <c r="Y16"/>
  <c r="X17"/>
  <c r="W17" s="1"/>
  <c r="Y17"/>
  <c r="X18"/>
  <c r="Y18"/>
  <c r="X19"/>
  <c r="Y19"/>
  <c r="T25" i="11"/>
  <c r="W18" i="1" l="1"/>
  <c r="W16"/>
  <c r="Z11"/>
  <c r="Z19"/>
  <c r="W19"/>
  <c r="Z18"/>
  <c r="Z15"/>
  <c r="W14"/>
  <c r="Z13"/>
  <c r="W13"/>
  <c r="W12"/>
  <c r="AD10"/>
  <c r="V22" i="2"/>
  <c r="AC10" i="1"/>
  <c r="V7" i="2"/>
  <c r="AB10" i="1"/>
  <c r="Y10"/>
  <c r="AA10"/>
  <c r="X10"/>
  <c r="Z10" l="1"/>
  <c r="W10"/>
</calcChain>
</file>

<file path=xl/sharedStrings.xml><?xml version="1.0" encoding="utf-8"?>
<sst xmlns="http://schemas.openxmlformats.org/spreadsheetml/2006/main" count="588" uniqueCount="268">
  <si>
    <t>ИИОнун бөлүктөрүнүн аталыштары</t>
  </si>
  <si>
    <t>Үй-бүлөлүк зомбулуктун катталган учурлары (МКЭЖ)</t>
  </si>
  <si>
    <t>Үй-бүлөлүк зомбулук фактылары боюнча ЫТТнын чыгуулары</t>
  </si>
  <si>
    <t>Берилген убактылуу коргоо ордерлери</t>
  </si>
  <si>
    <t>Үй-бүлөлүк зомбулук жасаган жарандарга берилген убактылуу коргоо ордерлери</t>
  </si>
  <si>
    <t>Совершено фактов СН лицами, с выдачей временного охранного ордера</t>
  </si>
  <si>
    <t>Үй-бүлөлүк зомбулуктан жабыркагандарга берилген убактылуу коргоо ордерлери</t>
  </si>
  <si>
    <t>Наименование подразделений ОВД</t>
  </si>
  <si>
    <t>Выдано временных охранных ордеров</t>
  </si>
  <si>
    <t>Пострадавшие лица от СН, с выдачей временного охранного ордера</t>
  </si>
  <si>
    <t>Зарегистрировано случаев СН (ЭЖУИ)</t>
  </si>
  <si>
    <t>Всего выездов СОГ по фактам СН</t>
  </si>
  <si>
    <t>мужчин</t>
  </si>
  <si>
    <t>женщин</t>
  </si>
  <si>
    <t xml:space="preserve">мальчики </t>
  </si>
  <si>
    <t>девочки</t>
  </si>
  <si>
    <t>г.Бишкек</t>
  </si>
  <si>
    <t>Чуй</t>
  </si>
  <si>
    <t>г.Ош</t>
  </si>
  <si>
    <t>Баткен</t>
  </si>
  <si>
    <t>Жалал-Абад</t>
  </si>
  <si>
    <t>Иссык-Куль</t>
  </si>
  <si>
    <t>Нарын</t>
  </si>
  <si>
    <t>Талас</t>
  </si>
  <si>
    <t>Эркектер (Мужчины)</t>
  </si>
  <si>
    <t>Всего</t>
  </si>
  <si>
    <t>Билими боюнча (по образованию)</t>
  </si>
  <si>
    <t>0-5</t>
  </si>
  <si>
    <t>другое</t>
  </si>
  <si>
    <t xml:space="preserve">  работает</t>
  </si>
  <si>
    <t>пенсионер</t>
  </si>
  <si>
    <t>Бишкек</t>
  </si>
  <si>
    <t>Ош ш.</t>
  </si>
  <si>
    <t>Чүй</t>
  </si>
  <si>
    <t>Ысык-Көл</t>
  </si>
  <si>
    <t>Ош обл.</t>
  </si>
  <si>
    <t>Ж-Абад</t>
  </si>
  <si>
    <t>Аялдар (Женщины)</t>
  </si>
  <si>
    <t>Наименование подразделений</t>
  </si>
  <si>
    <t>КР УБжКнын 70-бер.боюнча</t>
  </si>
  <si>
    <t>по ст.70 КоП КР</t>
  </si>
  <si>
    <t>Направлено в суд</t>
  </si>
  <si>
    <t>коомдук ишке тартылгандар</t>
  </si>
  <si>
    <t>арестованы</t>
  </si>
  <si>
    <t>в отношении женщин</t>
  </si>
  <si>
    <t>Ош шаары</t>
  </si>
  <si>
    <t>КР УБжКнын 71-бер.боюнча</t>
  </si>
  <si>
    <t>по ст.71 КоП КР</t>
  </si>
  <si>
    <t>КР УБжКнын 72-бер.боюнча</t>
  </si>
  <si>
    <t>по ст.72 КоП КР</t>
  </si>
  <si>
    <t>Киши өлтүрүү ст.122</t>
  </si>
  <si>
    <t>Убийство ст.122</t>
  </si>
  <si>
    <t>Аффект абалында киши өлтүрүү 123-бер.</t>
  </si>
  <si>
    <t>Убийство в состоянии аффекта ст.123</t>
  </si>
  <si>
    <t>Причинение тяжкого вреда здровью ст.130</t>
  </si>
  <si>
    <t>Причинение менее тяжкого вреда здровью ст.131</t>
  </si>
  <si>
    <t>Аффект абалда ден-соолукка оор зыян келтирүү 133-бер.</t>
  </si>
  <si>
    <t>ПТВЗ в состоянии аффекта ст.133</t>
  </si>
  <si>
    <t>ПТВЗ по неосторожности ст.134</t>
  </si>
  <si>
    <t>Уруп-согуп кыйноо 138-бер.</t>
  </si>
  <si>
    <t>Истязание ст.138</t>
  </si>
  <si>
    <t>Өмургө ж-а ден-соолукка кооптуу зомбулукту колдонуу м-н коркутуу 139-бер.</t>
  </si>
  <si>
    <t>Изнасилование ст.154</t>
  </si>
  <si>
    <r>
      <t xml:space="preserve">16 жашка жете элек адам м-н </t>
    </r>
    <r>
      <rPr>
        <sz val="8"/>
        <color theme="1"/>
        <rFont val="Times New Roman"/>
        <family val="1"/>
        <charset val="204"/>
      </rPr>
      <t>секс-к мүнөз-ү аракеттер 157-бер.</t>
    </r>
  </si>
  <si>
    <t>Развратные действия ст.158</t>
  </si>
  <si>
    <t>Семейное насилие ст.177</t>
  </si>
  <si>
    <t>Үй-бүлөлүк зомбулук ст.177</t>
  </si>
  <si>
    <t>Ош</t>
  </si>
  <si>
    <t>Сотко жиберилгени (кылмыштар)</t>
  </si>
  <si>
    <t>Направлено в суд (преступления)</t>
  </si>
  <si>
    <t>Ден-соолукка анча оор эмес зыян келтирүү 131-бер.</t>
  </si>
  <si>
    <t>Ден-соолукка этиятсыздыктан оор зыян келтирүү 134-бер.</t>
  </si>
  <si>
    <t>Угр. Прич.насилия опасн.для жизни и здоровья ст.139</t>
  </si>
  <si>
    <t>Зордуктоо 154 -бер.</t>
  </si>
  <si>
    <t>Сексуал-к мүнөздөгү зомбулук аракеттерге  155-бер.</t>
  </si>
  <si>
    <t>Насильственные действия сексуального характера ст.155</t>
  </si>
  <si>
    <t>Сексуал-к мүнөзд. аракеттерге мажбурлоо 156-бер.</t>
  </si>
  <si>
    <t>Понуждение к действиям сексуального характера ст.156</t>
  </si>
  <si>
    <t>16 жашка жете элек адам м-н сексуалдык мүнөздөгү аракеттер 157-бер.</t>
  </si>
  <si>
    <t>Действия сексуального харакера лицом, не достигшим 16-лет. Ст.157</t>
  </si>
  <si>
    <t>Ыплас аракеттер 158-бер.</t>
  </si>
  <si>
    <t>Башкалар</t>
  </si>
  <si>
    <t>Прочие</t>
  </si>
  <si>
    <t>Кыскартылган сотко чейинки өндүрүш иштери</t>
  </si>
  <si>
    <t xml:space="preserve">Прекращено досудебных производств </t>
  </si>
  <si>
    <t>18-20</t>
  </si>
  <si>
    <t>21-30</t>
  </si>
  <si>
    <t>31-40</t>
  </si>
  <si>
    <t>41-50</t>
  </si>
  <si>
    <t>51 и старше</t>
  </si>
  <si>
    <t>Прекращено досудебных производств</t>
  </si>
  <si>
    <t>ст.27 ч.2 УПК КР</t>
  </si>
  <si>
    <t>1-пункт</t>
  </si>
  <si>
    <t>2-пункт</t>
  </si>
  <si>
    <t>3-пункт</t>
  </si>
  <si>
    <t>4-пункт</t>
  </si>
  <si>
    <t>5-пункт</t>
  </si>
  <si>
    <t>6-пункт</t>
  </si>
  <si>
    <t>8-пункт</t>
  </si>
  <si>
    <t>10-пункт</t>
  </si>
  <si>
    <t>7-пункт</t>
  </si>
  <si>
    <t>9-пункт</t>
  </si>
  <si>
    <t>11-пункт</t>
  </si>
  <si>
    <t>12-пункт</t>
  </si>
  <si>
    <t>13-пункт</t>
  </si>
  <si>
    <t>Чуй обл.</t>
  </si>
  <si>
    <t xml:space="preserve">Ошская </t>
  </si>
  <si>
    <t>анын ичинен узартылган убактылуу коргоо ордерлери</t>
  </si>
  <si>
    <t>в.т.ч.продлено временных охранных ордеров</t>
  </si>
  <si>
    <t>Приложение 1. к приказу МВД КР №29 от 17.01.2022г.</t>
  </si>
  <si>
    <t>15-17</t>
  </si>
  <si>
    <t>высшее профессиональное</t>
  </si>
  <si>
    <t>незаконченное высшее</t>
  </si>
  <si>
    <t>среднее профессиональное</t>
  </si>
  <si>
    <t>среднее общее</t>
  </si>
  <si>
    <t>неполное среднее</t>
  </si>
  <si>
    <t>не работает</t>
  </si>
  <si>
    <t>учащийся, студент</t>
  </si>
  <si>
    <t>Бардыгы/Всего</t>
  </si>
  <si>
    <t>6-14</t>
  </si>
  <si>
    <t>Курак жашы боюнча (по возрасту, лет)</t>
  </si>
  <si>
    <t>51 жана андан улуу</t>
  </si>
  <si>
    <t>жалпы орто</t>
  </si>
  <si>
    <t xml:space="preserve">толук эмес орто </t>
  </si>
  <si>
    <t>башка</t>
  </si>
  <si>
    <t>бүтпөгөн жогорку кесиптик</t>
  </si>
  <si>
    <t>жогорку кесиптик</t>
  </si>
  <si>
    <t xml:space="preserve">орто кесиптик </t>
  </si>
  <si>
    <t>иштейт</t>
  </si>
  <si>
    <t>иштебейт</t>
  </si>
  <si>
    <t>окуучу, студент</t>
  </si>
  <si>
    <t>А</t>
  </si>
  <si>
    <t>Бардыгы (Всего)</t>
  </si>
  <si>
    <t>жумуштулуктун түрү боюнча (по виду занятости)</t>
  </si>
  <si>
    <t>2-форма. Убактылуу коргоо ордерин берүү менен үй-бүлөлүк зомбулукка кабылган адамдар жөнүндө маалымат</t>
  </si>
  <si>
    <t>Бардыгы</t>
  </si>
  <si>
    <t>ИИОнун бөлүктөрүнүн аталышы</t>
  </si>
  <si>
    <t>Зарегистрировано в ЕРП фактов СН</t>
  </si>
  <si>
    <t>сотко жиберилгендер</t>
  </si>
  <si>
    <t>привлечены к общественным работам</t>
  </si>
  <si>
    <t>камакка алынгандар</t>
  </si>
  <si>
    <t>эркектерге карата</t>
  </si>
  <si>
    <t>в отношении мужчин</t>
  </si>
  <si>
    <t xml:space="preserve">аялдарга карата </t>
  </si>
  <si>
    <t>в отношении мальчиков</t>
  </si>
  <si>
    <t>кыздарга карата</t>
  </si>
  <si>
    <t>в отношении девочек</t>
  </si>
  <si>
    <t>анын ичинде: (в том числе:)</t>
  </si>
  <si>
    <t xml:space="preserve">Форма 3. Состояние семейного насилия по правонарушениям </t>
  </si>
  <si>
    <t>3-форма. Үй-бүлөлүк зомбулук боюнча укук бузуулардын абалы</t>
  </si>
  <si>
    <t>Кылмыштардын бирдиктүү реестрине (КБР) катталган үй-бүлөлүк зомбулук</t>
  </si>
  <si>
    <t>анын ичинде/ в том числе</t>
  </si>
  <si>
    <t>киши өлтүрүү ст.122</t>
  </si>
  <si>
    <t>убийство ст.122</t>
  </si>
  <si>
    <t>аффект абалында киши өлтүрүү 123-бер.</t>
  </si>
  <si>
    <t>убийство в состоянии аффекта ст.123</t>
  </si>
  <si>
    <t>ден-соолукка зыян келтирүү 130-бер.</t>
  </si>
  <si>
    <t>причинение тяжкого вреда здровью ст.130</t>
  </si>
  <si>
    <t>причинение менее тяжкого вреда здровью ст.131</t>
  </si>
  <si>
    <t>ден-соолукка анча оор эмес зыян келтирүү 131-бер.</t>
  </si>
  <si>
    <t>аффект абалда ден-соолукка оор зыян келтирүү 133-бер.</t>
  </si>
  <si>
    <t>ден-соолукка этиятсыздыктан оор зыянк келтирүү 134-бер.</t>
  </si>
  <si>
    <t>уруп-согуп кыйноо 138-бер.</t>
  </si>
  <si>
    <t>истязание ст.138</t>
  </si>
  <si>
    <t>өмургө ж-а ден-соолукка кооптуу зомбулукту колдонуу м-н коркутуу 139-бер.</t>
  </si>
  <si>
    <t>угр. прич. насилия опасн. для жизни и здоров. ст.139</t>
  </si>
  <si>
    <t>зордуктоо 154-бер.</t>
  </si>
  <si>
    <t>изнасилование ст.154</t>
  </si>
  <si>
    <t>сексуал-к мүнөзд.зомбулук аракеттер 155-бер.</t>
  </si>
  <si>
    <t>насильств. действия сексуального характера ст.155</t>
  </si>
  <si>
    <t>сексуал-к мүнөзд. аракет-ге мажбурлоо 156-бер.</t>
  </si>
  <si>
    <t>понуждение к действиям секс-го характера ст.156</t>
  </si>
  <si>
    <r>
      <t>действия секс-о харакера лицом</t>
    </r>
    <r>
      <rPr>
        <sz val="9"/>
        <color theme="1"/>
        <rFont val="Times New Roman"/>
        <family val="1"/>
        <charset val="204"/>
      </rPr>
      <t>, не достиг.16-лет. ст.157</t>
    </r>
  </si>
  <si>
    <t>развратные действия ст.158</t>
  </si>
  <si>
    <t>семейное насилие ст.177</t>
  </si>
  <si>
    <t>үй-бүлөлүк зомбулук ст.177</t>
  </si>
  <si>
    <t xml:space="preserve"> прочие</t>
  </si>
  <si>
    <t>башкалар</t>
  </si>
  <si>
    <t xml:space="preserve">6-форма. Үй-бүлөлүк зомбулук боюнча кылмыштардын абалы </t>
  </si>
  <si>
    <t>Форма 6. Состояние семейного насилия по преступлениям</t>
  </si>
  <si>
    <t>ыплас аракеттер 158-бер.</t>
  </si>
  <si>
    <t>саптын коду (код строки)</t>
  </si>
  <si>
    <t>Бардыгы/всего</t>
  </si>
  <si>
    <t>ИИОнун бөлүктөрүнүн аталыштары (Наименование подразделений)</t>
  </si>
  <si>
    <t>Б</t>
  </si>
  <si>
    <t>1.0</t>
  </si>
  <si>
    <t>2.0</t>
  </si>
  <si>
    <t>1.1</t>
  </si>
  <si>
    <t>2.1</t>
  </si>
  <si>
    <t>1.2</t>
  </si>
  <si>
    <t>2.2</t>
  </si>
  <si>
    <t>1.3</t>
  </si>
  <si>
    <t>2.3</t>
  </si>
  <si>
    <t>1.4</t>
  </si>
  <si>
    <t>2.4</t>
  </si>
  <si>
    <t>1.5</t>
  </si>
  <si>
    <t>1.6</t>
  </si>
  <si>
    <t>1.7</t>
  </si>
  <si>
    <t>1.8</t>
  </si>
  <si>
    <t>1.9</t>
  </si>
  <si>
    <t xml:space="preserve">7-форма. Үй-бүлөлүк зомбулук боюнча сотко жиберилген кылмыштардын абалы </t>
  </si>
  <si>
    <t xml:space="preserve">Форма 7. Состояние семейного насилия по преступлениям направленным в суд </t>
  </si>
  <si>
    <t>анын ичинде/в том числе</t>
  </si>
  <si>
    <t>киши өлтүрүү 122-бер.</t>
  </si>
  <si>
    <t>причинение тяжкого вреда здр-овью ст.130</t>
  </si>
  <si>
    <t>угроза причинения насилия опасного для жизни и здоровья ст.139</t>
  </si>
  <si>
    <t>сексуал-к мүнөздөгү зомбулук аракеттерге  155-бер.</t>
  </si>
  <si>
    <t>насильственные действия сексуального характера ст.155</t>
  </si>
  <si>
    <t>сексуалдык мүнөздөгү аракеттеерге мажбурлоо 156-бер.</t>
  </si>
  <si>
    <t>понуждение к действиям сексуального характера ст.156</t>
  </si>
  <si>
    <t>действия сексуального харакера лицом, не достигшим 16-лет. Ст.157</t>
  </si>
  <si>
    <t>ыплас аракеттер 158--бер.</t>
  </si>
  <si>
    <t>прочие</t>
  </si>
  <si>
    <t xml:space="preserve">8-форма. Үй-бүлөлүк зомбулук боюнча кылмыштардын абалы </t>
  </si>
  <si>
    <t xml:space="preserve">Форма 8. Состояние семейного насилия по преступлениям </t>
  </si>
  <si>
    <t xml:space="preserve">9-форма. Үй-бүлөлүк зомбулук жасаган жана кылмыш жоопкерчилигине тартылган адамдар жөнүндө маалымат  </t>
  </si>
  <si>
    <t>Форма 9. Сведения о лицах, совершивших семейное насилие и привлеченных к уголовной ответственности</t>
  </si>
  <si>
    <t>2.5</t>
  </si>
  <si>
    <t>2.6</t>
  </si>
  <si>
    <t>2.7</t>
  </si>
  <si>
    <t>2.8</t>
  </si>
  <si>
    <t>2.9</t>
  </si>
  <si>
    <t>КР ЖПКнын 27-бер 1-бөл.                                                                                                                                                                                                                               ст.27 ч.1 УПК КР</t>
  </si>
  <si>
    <t>Реабилитациялануу негиздер боюнча                                                                                                                                                                                                                     Реабилитирующие основания</t>
  </si>
  <si>
    <t>Реабилитацияга жатпаган негиздер боюнча                                                                                                       по не реабилитирующим основаниям</t>
  </si>
  <si>
    <t xml:space="preserve">Форма 10. Состояние семейного насилия по прекращённым досудебным производствам </t>
  </si>
  <si>
    <t>Саптын кодк Код строки</t>
  </si>
  <si>
    <t>Бардыгы/  Всего</t>
  </si>
  <si>
    <t>Приложение 9. к приказу МВД КР №29 от 17.01.2022г.</t>
  </si>
  <si>
    <t xml:space="preserve">КР ЖПКнын 27-бер 2-бөл.  </t>
  </si>
  <si>
    <t>Кыргызская Республика</t>
  </si>
  <si>
    <t>Код строки</t>
  </si>
  <si>
    <t xml:space="preserve">Форма 1. Состояние семейного насилия </t>
  </si>
  <si>
    <t>1-форма. Үй-бүлөлүк зомбулуктун абалы</t>
  </si>
  <si>
    <t>Форма 2. Сведения о лицах, пострадавших от семейного насилия с выдачей временного охранного ордер</t>
  </si>
  <si>
    <t>Приложение 2                к приказу МВД КР №29 от 17.01.2022г.</t>
  </si>
  <si>
    <t>Приложение 3              к приказу МВД КР №29 от 17.01.2022г.</t>
  </si>
  <si>
    <t>Приложение 4              к приказу МВД КР №29 от 17.01.2022г.</t>
  </si>
  <si>
    <t>Приложение 5              к приказу МВД КР №29 от 17.01.2022г.</t>
  </si>
  <si>
    <t>Приложение 6                      к приказу МВД КР №29 от 17.01.2022г.</t>
  </si>
  <si>
    <t>Саптын коду Код строки</t>
  </si>
  <si>
    <t>Приложение 7               к приказу МВД КР  №29 от 17.01.2022г.</t>
  </si>
  <si>
    <t>Приложение 8                        к приказу МВД КР           №29 от 17.01.2022г.</t>
  </si>
  <si>
    <t>Приложение 10                      к приказу МВД КР                  №29 от 17.01.2022г.</t>
  </si>
  <si>
    <t xml:space="preserve">10-форма. Үй-бүлөлүк зомбулук фактылар боюнча кыскартылган сотко                                               чейинки өндүрүштөрдүн абалы </t>
  </si>
  <si>
    <t>всего</t>
  </si>
  <si>
    <t>эркек балдарга карата</t>
  </si>
  <si>
    <t xml:space="preserve">код строки </t>
  </si>
  <si>
    <t>саптын коду</t>
  </si>
  <si>
    <t>Контроль</t>
  </si>
  <si>
    <t>строка 1.0</t>
  </si>
  <si>
    <t>эскертүү</t>
  </si>
  <si>
    <t>предупреждены</t>
  </si>
  <si>
    <t>Ден-соолукка зыян келтирүү 130-бер.</t>
  </si>
  <si>
    <t>зомбулук жасалганы (совершено насилие)</t>
  </si>
  <si>
    <t>Зарегистрировано в ЕРПн фактов СН</t>
  </si>
  <si>
    <t>УББРга катталган фактылар</t>
  </si>
  <si>
    <t>5-форма.Үй-бүлөлүк зомбулук боюнча укук бузуулардын абалы.</t>
  </si>
  <si>
    <t xml:space="preserve">Форма 5.Состояние семейного насилия по </t>
  </si>
  <si>
    <t>правонарушениям</t>
  </si>
  <si>
    <t>4-форма.Үй-бүлөлүк зомбулук боюнча укук бузуулардын абалы.</t>
  </si>
  <si>
    <t>Форма 4. Состояние семейного насилия по правноарушениям.</t>
  </si>
  <si>
    <t>зарегистрировано в ЕРПн фактов СН</t>
  </si>
  <si>
    <t>Баткен обл.</t>
  </si>
  <si>
    <t>Ж-Абад обл.</t>
  </si>
  <si>
    <t>Ысык-Көл обл.</t>
  </si>
  <si>
    <t>Нарын обл.</t>
  </si>
  <si>
    <t>Талас обл.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</si>
</sst>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4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7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0" fillId="0" borderId="0" xfId="0" applyFont="1"/>
    <xf numFmtId="0" fontId="7" fillId="0" borderId="0" xfId="0" applyFont="1"/>
    <xf numFmtId="0" fontId="7" fillId="2" borderId="1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justify"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/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 textRotation="90"/>
    </xf>
    <xf numFmtId="0" fontId="6" fillId="0" borderId="1" xfId="0" applyFont="1" applyBorder="1" applyAlignment="1">
      <alignment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1" fillId="0" borderId="0" xfId="0" applyFont="1" applyAlignment="1">
      <alignment horizontal="left" vertical="center"/>
    </xf>
    <xf numFmtId="0" fontId="7" fillId="0" borderId="0" xfId="0" applyFont="1" applyAlignment="1"/>
    <xf numFmtId="0" fontId="7" fillId="0" borderId="1" xfId="0" applyFont="1" applyBorder="1" applyAlignment="1">
      <alignment horizontal="justify" vertical="center" textRotation="90" wrapText="1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7" fillId="0" borderId="0" xfId="0" applyFont="1" applyFill="1"/>
    <xf numFmtId="0" fontId="7" fillId="0" borderId="0" xfId="0" applyFont="1" applyFill="1" applyAlignment="1"/>
    <xf numFmtId="0" fontId="7" fillId="0" borderId="9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textRotation="90"/>
    </xf>
    <xf numFmtId="0" fontId="12" fillId="0" borderId="0" xfId="0" applyFont="1" applyAlignment="1">
      <alignment horizontal="justify" vertical="center"/>
    </xf>
    <xf numFmtId="0" fontId="13" fillId="0" borderId="0" xfId="0" applyFont="1"/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9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14" fillId="0" borderId="0" xfId="0" applyFont="1"/>
    <xf numFmtId="49" fontId="3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textRotation="90" wrapText="1"/>
    </xf>
    <xf numFmtId="0" fontId="6" fillId="0" borderId="2" xfId="0" applyFont="1" applyBorder="1" applyAlignment="1">
      <alignment vertical="center" textRotation="90" wrapText="1"/>
    </xf>
    <xf numFmtId="0" fontId="7" fillId="0" borderId="14" xfId="0" applyFont="1" applyBorder="1" applyAlignment="1">
      <alignment vertical="center" textRotation="90" wrapText="1"/>
    </xf>
    <xf numFmtId="0" fontId="7" fillId="0" borderId="2" xfId="0" applyFont="1" applyBorder="1" applyAlignment="1">
      <alignment vertical="center" textRotation="90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3" fillId="3" borderId="0" xfId="0" applyFont="1" applyFill="1" applyAlignment="1">
      <alignment vertical="center" wrapText="1"/>
    </xf>
    <xf numFmtId="0" fontId="13" fillId="3" borderId="0" xfId="0" applyFont="1" applyFill="1"/>
    <xf numFmtId="0" fontId="7" fillId="3" borderId="2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 vertical="center" wrapText="1"/>
    </xf>
    <xf numFmtId="0" fontId="16" fillId="3" borderId="0" xfId="0" applyFont="1" applyFill="1"/>
    <xf numFmtId="0" fontId="16" fillId="3" borderId="1" xfId="0" applyFont="1" applyFill="1" applyBorder="1" applyAlignment="1">
      <alignment horizontal="right" vertical="center" wrapText="1"/>
    </xf>
    <xf numFmtId="0" fontId="4" fillId="3" borderId="0" xfId="0" applyFont="1" applyFill="1"/>
    <xf numFmtId="0" fontId="15" fillId="3" borderId="0" xfId="0" applyFont="1" applyFill="1"/>
    <xf numFmtId="0" fontId="0" fillId="0" borderId="0" xfId="0" applyAlignment="1">
      <alignment wrapText="1"/>
    </xf>
    <xf numFmtId="0" fontId="17" fillId="0" borderId="0" xfId="0" applyFont="1" applyAlignment="1"/>
    <xf numFmtId="0" fontId="15" fillId="3" borderId="0" xfId="0" applyFont="1" applyFill="1" applyAlignment="1">
      <alignment horizontal="right"/>
    </xf>
    <xf numFmtId="0" fontId="7" fillId="0" borderId="7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11" fillId="0" borderId="0" xfId="0" applyFont="1"/>
    <xf numFmtId="0" fontId="1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abSelected="1" topLeftCell="A4" zoomScale="130" zoomScaleNormal="130" workbookViewId="0">
      <selection activeCell="U20" sqref="U20"/>
    </sheetView>
  </sheetViews>
  <sheetFormatPr defaultColWidth="9.109375" defaultRowHeight="12"/>
  <cols>
    <col min="1" max="1" width="16.33203125" style="72" customWidth="1"/>
    <col min="2" max="2" width="4.109375" style="72" customWidth="1"/>
    <col min="3" max="14" width="6.109375" style="72" customWidth="1"/>
    <col min="15" max="22" width="5.44140625" style="72" customWidth="1"/>
    <col min="23" max="30" width="6.88671875" style="72" customWidth="1"/>
    <col min="31" max="16384" width="9.109375" style="72"/>
  </cols>
  <sheetData>
    <row r="1" spans="1:30" ht="39" customHeight="1">
      <c r="B1" s="71"/>
      <c r="S1" s="145" t="s">
        <v>109</v>
      </c>
      <c r="T1" s="145"/>
      <c r="U1" s="145"/>
      <c r="V1" s="145"/>
    </row>
    <row r="2" spans="1:30">
      <c r="A2" s="79"/>
      <c r="U2" s="14"/>
    </row>
    <row r="3" spans="1:30">
      <c r="A3" s="73" t="s">
        <v>233</v>
      </c>
      <c r="B3" s="73"/>
      <c r="M3" s="79" t="s">
        <v>232</v>
      </c>
    </row>
    <row r="4" spans="1:30" ht="12.6" thickBot="1"/>
    <row r="5" spans="1:30" ht="57.75" customHeight="1" thickBot="1">
      <c r="A5" s="140" t="s">
        <v>0</v>
      </c>
      <c r="B5" s="142" t="s">
        <v>231</v>
      </c>
      <c r="C5" s="147" t="s">
        <v>1</v>
      </c>
      <c r="D5" s="131"/>
      <c r="E5" s="130" t="s">
        <v>2</v>
      </c>
      <c r="F5" s="131"/>
      <c r="G5" s="130" t="s">
        <v>3</v>
      </c>
      <c r="H5" s="131"/>
      <c r="I5" s="130" t="s">
        <v>107</v>
      </c>
      <c r="J5" s="131"/>
      <c r="K5" s="130" t="s">
        <v>4</v>
      </c>
      <c r="L5" s="147"/>
      <c r="M5" s="147"/>
      <c r="N5" s="131"/>
      <c r="O5" s="130" t="s">
        <v>6</v>
      </c>
      <c r="P5" s="147"/>
      <c r="Q5" s="147"/>
      <c r="R5" s="147"/>
      <c r="S5" s="147"/>
      <c r="T5" s="147"/>
      <c r="U5" s="147"/>
      <c r="V5" s="131"/>
      <c r="W5" s="74"/>
    </row>
    <row r="6" spans="1:30" ht="36.75" customHeight="1" thickBot="1">
      <c r="A6" s="146"/>
      <c r="B6" s="143"/>
      <c r="C6" s="132" t="s">
        <v>10</v>
      </c>
      <c r="D6" s="133"/>
      <c r="E6" s="140" t="s">
        <v>11</v>
      </c>
      <c r="F6" s="133"/>
      <c r="G6" s="140" t="s">
        <v>8</v>
      </c>
      <c r="H6" s="133"/>
      <c r="I6" s="140" t="s">
        <v>108</v>
      </c>
      <c r="J6" s="133"/>
      <c r="K6" s="130" t="s">
        <v>5</v>
      </c>
      <c r="L6" s="147"/>
      <c r="M6" s="147"/>
      <c r="N6" s="131"/>
      <c r="O6" s="130" t="s">
        <v>9</v>
      </c>
      <c r="P6" s="147"/>
      <c r="Q6" s="147"/>
      <c r="R6" s="147"/>
      <c r="S6" s="147"/>
      <c r="T6" s="147"/>
      <c r="U6" s="147"/>
      <c r="V6" s="131"/>
      <c r="W6" s="138" t="s">
        <v>249</v>
      </c>
      <c r="X6" s="139"/>
      <c r="Y6" s="139"/>
      <c r="Z6" s="139"/>
      <c r="AA6" s="139"/>
      <c r="AB6" s="139"/>
      <c r="AC6" s="139"/>
      <c r="AD6" s="139"/>
    </row>
    <row r="7" spans="1:30" ht="22.5" customHeight="1" thickBot="1">
      <c r="A7" s="146" t="s">
        <v>7</v>
      </c>
      <c r="B7" s="143"/>
      <c r="C7" s="134"/>
      <c r="D7" s="135"/>
      <c r="E7" s="141"/>
      <c r="F7" s="135"/>
      <c r="G7" s="141"/>
      <c r="H7" s="135"/>
      <c r="I7" s="141"/>
      <c r="J7" s="135"/>
      <c r="K7" s="130" t="s">
        <v>12</v>
      </c>
      <c r="L7" s="131"/>
      <c r="M7" s="130" t="s">
        <v>13</v>
      </c>
      <c r="N7" s="131"/>
      <c r="O7" s="130" t="s">
        <v>12</v>
      </c>
      <c r="P7" s="131"/>
      <c r="Q7" s="130" t="s">
        <v>13</v>
      </c>
      <c r="R7" s="131"/>
      <c r="S7" s="130" t="s">
        <v>14</v>
      </c>
      <c r="T7" s="131"/>
      <c r="U7" s="130" t="s">
        <v>15</v>
      </c>
      <c r="V7" s="131"/>
      <c r="W7" s="74"/>
    </row>
    <row r="8" spans="1:30" s="76" customFormat="1" ht="12.6" thickBot="1">
      <c r="A8" s="141"/>
      <c r="B8" s="144"/>
      <c r="C8" s="75">
        <v>2021</v>
      </c>
      <c r="D8" s="75">
        <v>2022</v>
      </c>
      <c r="E8" s="75">
        <v>2021</v>
      </c>
      <c r="F8" s="75">
        <v>2022</v>
      </c>
      <c r="G8" s="75">
        <v>2021</v>
      </c>
      <c r="H8" s="75">
        <v>2022</v>
      </c>
      <c r="I8" s="75">
        <v>2021</v>
      </c>
      <c r="J8" s="75">
        <v>2022</v>
      </c>
      <c r="K8" s="75">
        <v>2021</v>
      </c>
      <c r="L8" s="75">
        <v>2022</v>
      </c>
      <c r="M8" s="75">
        <v>2021</v>
      </c>
      <c r="N8" s="75">
        <v>2022</v>
      </c>
      <c r="O8" s="75">
        <v>2021</v>
      </c>
      <c r="P8" s="75">
        <v>2022</v>
      </c>
      <c r="Q8" s="75">
        <v>2021</v>
      </c>
      <c r="R8" s="75">
        <v>2022</v>
      </c>
      <c r="S8" s="75">
        <v>2021</v>
      </c>
      <c r="T8" s="75">
        <v>2022</v>
      </c>
      <c r="U8" s="75">
        <v>2021</v>
      </c>
      <c r="V8" s="75">
        <v>2022</v>
      </c>
      <c r="W8" s="96"/>
      <c r="X8" s="97"/>
      <c r="Y8" s="97"/>
      <c r="Z8" s="97"/>
      <c r="AA8" s="136" t="s">
        <v>12</v>
      </c>
      <c r="AB8" s="136"/>
      <c r="AC8" s="137" t="s">
        <v>13</v>
      </c>
      <c r="AD8" s="137"/>
    </row>
    <row r="9" spans="1:30" s="76" customFormat="1" ht="12.6" thickBot="1">
      <c r="A9" s="40" t="s">
        <v>131</v>
      </c>
      <c r="B9" s="75" t="s">
        <v>184</v>
      </c>
      <c r="C9" s="75">
        <v>1</v>
      </c>
      <c r="D9" s="75">
        <v>2</v>
      </c>
      <c r="E9" s="75">
        <v>3</v>
      </c>
      <c r="F9" s="75">
        <v>4</v>
      </c>
      <c r="G9" s="75">
        <v>5</v>
      </c>
      <c r="H9" s="75">
        <v>6</v>
      </c>
      <c r="I9" s="75">
        <v>7</v>
      </c>
      <c r="J9" s="75">
        <v>8</v>
      </c>
      <c r="K9" s="75">
        <v>9</v>
      </c>
      <c r="L9" s="75">
        <v>10</v>
      </c>
      <c r="M9" s="75">
        <v>11</v>
      </c>
      <c r="N9" s="75">
        <v>12</v>
      </c>
      <c r="O9" s="75">
        <v>13</v>
      </c>
      <c r="P9" s="75">
        <v>14</v>
      </c>
      <c r="Q9" s="75">
        <v>15</v>
      </c>
      <c r="R9" s="75">
        <v>16</v>
      </c>
      <c r="S9" s="75">
        <v>17</v>
      </c>
      <c r="T9" s="75">
        <v>18</v>
      </c>
      <c r="U9" s="75">
        <v>19</v>
      </c>
      <c r="V9" s="75">
        <v>20</v>
      </c>
      <c r="W9" s="98" t="s">
        <v>245</v>
      </c>
      <c r="X9" s="84">
        <v>2021</v>
      </c>
      <c r="Y9" s="84">
        <v>2022</v>
      </c>
      <c r="Z9" s="98" t="s">
        <v>245</v>
      </c>
      <c r="AA9" s="84">
        <v>2021</v>
      </c>
      <c r="AB9" s="84">
        <v>2022</v>
      </c>
      <c r="AC9" s="84">
        <v>2021</v>
      </c>
      <c r="AD9" s="84">
        <v>2022</v>
      </c>
    </row>
    <row r="10" spans="1:30" ht="24.6" thickBot="1">
      <c r="A10" s="77" t="s">
        <v>230</v>
      </c>
      <c r="B10" s="78" t="s">
        <v>185</v>
      </c>
      <c r="C10" s="106">
        <v>5815</v>
      </c>
      <c r="D10" s="106">
        <v>3988</v>
      </c>
      <c r="E10" s="106">
        <v>5670</v>
      </c>
      <c r="F10" s="106">
        <v>3536</v>
      </c>
      <c r="G10" s="106">
        <v>4412</v>
      </c>
      <c r="H10" s="106">
        <v>3693</v>
      </c>
      <c r="I10" s="106">
        <v>52</v>
      </c>
      <c r="J10" s="106">
        <v>126</v>
      </c>
      <c r="K10" s="106">
        <v>4259</v>
      </c>
      <c r="L10" s="106">
        <v>3490</v>
      </c>
      <c r="M10" s="106">
        <v>153</v>
      </c>
      <c r="N10" s="106">
        <v>203</v>
      </c>
      <c r="O10" s="106">
        <v>116</v>
      </c>
      <c r="P10" s="106">
        <v>121</v>
      </c>
      <c r="Q10" s="106">
        <v>4163</v>
      </c>
      <c r="R10" s="106">
        <v>3482</v>
      </c>
      <c r="S10" s="106">
        <v>70</v>
      </c>
      <c r="T10" s="106">
        <v>43</v>
      </c>
      <c r="U10" s="123">
        <v>63</v>
      </c>
      <c r="V10" s="106">
        <v>47</v>
      </c>
      <c r="W10" s="92">
        <f>X10+Y10</f>
        <v>8105</v>
      </c>
      <c r="X10" s="93">
        <f>K10+M10</f>
        <v>4412</v>
      </c>
      <c r="Y10" s="93">
        <f>L10+N10</f>
        <v>3693</v>
      </c>
      <c r="Z10" s="93">
        <f>AA10+AB10</f>
        <v>350</v>
      </c>
      <c r="AA10" s="95">
        <f>O10+S10</f>
        <v>186</v>
      </c>
      <c r="AB10" s="95">
        <f>P10+T10</f>
        <v>164</v>
      </c>
      <c r="AC10" s="95">
        <f>Q10+U10</f>
        <v>4226</v>
      </c>
      <c r="AD10" s="95">
        <f>R10+V10</f>
        <v>3529</v>
      </c>
    </row>
    <row r="11" spans="1:30" ht="12.6" thickBot="1">
      <c r="A11" s="77" t="s">
        <v>16</v>
      </c>
      <c r="B11" s="78" t="s">
        <v>187</v>
      </c>
      <c r="C11" s="106">
        <v>3362</v>
      </c>
      <c r="D11" s="106">
        <v>2020</v>
      </c>
      <c r="E11" s="106">
        <v>3293</v>
      </c>
      <c r="F11" s="106">
        <v>1623</v>
      </c>
      <c r="G11" s="106">
        <v>1987</v>
      </c>
      <c r="H11" s="106">
        <v>1740</v>
      </c>
      <c r="I11" s="106">
        <v>17</v>
      </c>
      <c r="J11" s="106">
        <v>3</v>
      </c>
      <c r="K11" s="106">
        <v>1949</v>
      </c>
      <c r="L11" s="106">
        <v>1692</v>
      </c>
      <c r="M11" s="106">
        <v>38</v>
      </c>
      <c r="N11" s="106">
        <v>48</v>
      </c>
      <c r="O11" s="106">
        <v>22</v>
      </c>
      <c r="P11" s="106">
        <v>44</v>
      </c>
      <c r="Q11" s="106">
        <v>1926</v>
      </c>
      <c r="R11" s="106">
        <v>1683</v>
      </c>
      <c r="S11" s="106">
        <v>20</v>
      </c>
      <c r="T11" s="106">
        <v>5</v>
      </c>
      <c r="U11" s="106">
        <v>19</v>
      </c>
      <c r="V11" s="106">
        <v>8</v>
      </c>
      <c r="W11" s="92">
        <f t="shared" ref="W11:W19" si="0">X11+Y11</f>
        <v>3727</v>
      </c>
      <c r="X11" s="93">
        <f t="shared" ref="X11:X19" si="1">K11+M11</f>
        <v>1987</v>
      </c>
      <c r="Y11" s="93">
        <f t="shared" ref="Y11:Y19" si="2">L11+N11</f>
        <v>1740</v>
      </c>
      <c r="Z11" s="93">
        <f t="shared" ref="Z11:Z19" si="3">AA11+AB11</f>
        <v>91</v>
      </c>
      <c r="AA11" s="94">
        <f t="shared" ref="AA11:AA19" si="4">O11+S11</f>
        <v>42</v>
      </c>
      <c r="AB11" s="94">
        <f t="shared" ref="AB11:AB19" si="5">P11+T11</f>
        <v>49</v>
      </c>
      <c r="AC11" s="94">
        <f t="shared" ref="AC11:AC19" si="6">Q11+U11</f>
        <v>1945</v>
      </c>
      <c r="AD11" s="94">
        <f t="shared" ref="AD11:AD19" si="7">R11+V11</f>
        <v>1691</v>
      </c>
    </row>
    <row r="12" spans="1:30" ht="12.6" thickBot="1">
      <c r="A12" s="77" t="s">
        <v>17</v>
      </c>
      <c r="B12" s="78" t="s">
        <v>189</v>
      </c>
      <c r="C12" s="106">
        <v>1033</v>
      </c>
      <c r="D12" s="106">
        <v>775</v>
      </c>
      <c r="E12" s="106">
        <v>1033</v>
      </c>
      <c r="F12" s="106">
        <v>774</v>
      </c>
      <c r="G12" s="106">
        <v>1013</v>
      </c>
      <c r="H12" s="106">
        <v>756</v>
      </c>
      <c r="I12" s="106">
        <v>8</v>
      </c>
      <c r="J12" s="106">
        <v>1</v>
      </c>
      <c r="K12" s="106">
        <v>990</v>
      </c>
      <c r="L12" s="106">
        <v>725</v>
      </c>
      <c r="M12" s="106">
        <v>23</v>
      </c>
      <c r="N12" s="106">
        <v>31</v>
      </c>
      <c r="O12" s="106">
        <v>22</v>
      </c>
      <c r="P12" s="106">
        <v>29</v>
      </c>
      <c r="Q12" s="106">
        <v>956</v>
      </c>
      <c r="R12" s="106">
        <v>712</v>
      </c>
      <c r="S12" s="106">
        <v>14</v>
      </c>
      <c r="T12" s="106">
        <v>7</v>
      </c>
      <c r="U12" s="106">
        <v>21</v>
      </c>
      <c r="V12" s="106">
        <v>8</v>
      </c>
      <c r="W12" s="92">
        <f t="shared" si="0"/>
        <v>1769</v>
      </c>
      <c r="X12" s="93">
        <f t="shared" si="1"/>
        <v>1013</v>
      </c>
      <c r="Y12" s="93">
        <f t="shared" si="2"/>
        <v>756</v>
      </c>
      <c r="Z12" s="93">
        <f t="shared" si="3"/>
        <v>72</v>
      </c>
      <c r="AA12" s="94">
        <f t="shared" si="4"/>
        <v>36</v>
      </c>
      <c r="AB12" s="94">
        <f t="shared" si="5"/>
        <v>36</v>
      </c>
      <c r="AC12" s="94">
        <f t="shared" si="6"/>
        <v>977</v>
      </c>
      <c r="AD12" s="94">
        <f t="shared" si="7"/>
        <v>720</v>
      </c>
    </row>
    <row r="13" spans="1:30" ht="12.6" thickBot="1">
      <c r="A13" s="77" t="s">
        <v>18</v>
      </c>
      <c r="B13" s="78" t="s">
        <v>191</v>
      </c>
      <c r="C13" s="106">
        <v>162</v>
      </c>
      <c r="D13" s="106">
        <v>133</v>
      </c>
      <c r="E13" s="106">
        <v>162</v>
      </c>
      <c r="F13" s="106">
        <v>133</v>
      </c>
      <c r="G13" s="106">
        <v>161</v>
      </c>
      <c r="H13" s="106">
        <v>133</v>
      </c>
      <c r="I13" s="106"/>
      <c r="J13" s="106"/>
      <c r="K13" s="106">
        <v>159</v>
      </c>
      <c r="L13" s="106">
        <v>129</v>
      </c>
      <c r="M13" s="106">
        <v>2</v>
      </c>
      <c r="N13" s="106">
        <v>4</v>
      </c>
      <c r="O13" s="106">
        <v>1</v>
      </c>
      <c r="P13" s="106">
        <v>2</v>
      </c>
      <c r="Q13" s="106">
        <v>158</v>
      </c>
      <c r="R13" s="106">
        <v>128</v>
      </c>
      <c r="S13" s="106">
        <v>1</v>
      </c>
      <c r="T13" s="106">
        <v>2</v>
      </c>
      <c r="U13" s="106">
        <v>1</v>
      </c>
      <c r="V13" s="106">
        <v>1</v>
      </c>
      <c r="W13" s="92">
        <f t="shared" si="0"/>
        <v>294</v>
      </c>
      <c r="X13" s="93">
        <f t="shared" si="1"/>
        <v>161</v>
      </c>
      <c r="Y13" s="93">
        <f t="shared" si="2"/>
        <v>133</v>
      </c>
      <c r="Z13" s="93">
        <f t="shared" si="3"/>
        <v>6</v>
      </c>
      <c r="AA13" s="94">
        <f t="shared" si="4"/>
        <v>2</v>
      </c>
      <c r="AB13" s="94">
        <f t="shared" si="5"/>
        <v>4</v>
      </c>
      <c r="AC13" s="94">
        <f t="shared" si="6"/>
        <v>159</v>
      </c>
      <c r="AD13" s="94">
        <f t="shared" si="7"/>
        <v>129</v>
      </c>
    </row>
    <row r="14" spans="1:30" ht="12.6" thickBot="1">
      <c r="A14" s="77" t="s">
        <v>106</v>
      </c>
      <c r="B14" s="78" t="s">
        <v>193</v>
      </c>
      <c r="C14" s="106">
        <v>247</v>
      </c>
      <c r="D14" s="106">
        <v>241</v>
      </c>
      <c r="E14" s="106">
        <v>231</v>
      </c>
      <c r="F14" s="106">
        <v>227</v>
      </c>
      <c r="G14" s="106">
        <v>242</v>
      </c>
      <c r="H14" s="106">
        <v>241</v>
      </c>
      <c r="I14" s="106"/>
      <c r="J14" s="106"/>
      <c r="K14" s="106">
        <v>221</v>
      </c>
      <c r="L14" s="106">
        <v>223</v>
      </c>
      <c r="M14" s="106">
        <v>21</v>
      </c>
      <c r="N14" s="106">
        <v>18</v>
      </c>
      <c r="O14" s="106">
        <v>22</v>
      </c>
      <c r="P14" s="106">
        <v>13</v>
      </c>
      <c r="Q14" s="106">
        <v>214</v>
      </c>
      <c r="R14" s="106">
        <v>216</v>
      </c>
      <c r="S14" s="106">
        <v>2</v>
      </c>
      <c r="T14" s="106">
        <v>7</v>
      </c>
      <c r="U14" s="106">
        <v>4</v>
      </c>
      <c r="V14" s="106">
        <v>5</v>
      </c>
      <c r="W14" s="92">
        <f t="shared" si="0"/>
        <v>483</v>
      </c>
      <c r="X14" s="93">
        <f t="shared" si="1"/>
        <v>242</v>
      </c>
      <c r="Y14" s="93">
        <f t="shared" si="2"/>
        <v>241</v>
      </c>
      <c r="Z14" s="93">
        <f t="shared" si="3"/>
        <v>44</v>
      </c>
      <c r="AA14" s="94">
        <f t="shared" si="4"/>
        <v>24</v>
      </c>
      <c r="AB14" s="94">
        <f t="shared" si="5"/>
        <v>20</v>
      </c>
      <c r="AC14" s="94">
        <f t="shared" si="6"/>
        <v>218</v>
      </c>
      <c r="AD14" s="94">
        <f t="shared" si="7"/>
        <v>221</v>
      </c>
    </row>
    <row r="15" spans="1:30" ht="12.6" thickBot="1">
      <c r="A15" s="77" t="s">
        <v>19</v>
      </c>
      <c r="B15" s="78" t="s">
        <v>195</v>
      </c>
      <c r="C15" s="106">
        <v>126</v>
      </c>
      <c r="D15" s="106">
        <v>90</v>
      </c>
      <c r="E15" s="106">
        <v>126</v>
      </c>
      <c r="F15" s="106">
        <v>90</v>
      </c>
      <c r="G15" s="106">
        <v>126</v>
      </c>
      <c r="H15" s="106">
        <v>90</v>
      </c>
      <c r="I15" s="106"/>
      <c r="J15" s="106"/>
      <c r="K15" s="106">
        <v>116</v>
      </c>
      <c r="L15" s="106">
        <v>82</v>
      </c>
      <c r="M15" s="106">
        <v>10</v>
      </c>
      <c r="N15" s="106">
        <v>8</v>
      </c>
      <c r="O15" s="106">
        <v>9</v>
      </c>
      <c r="P15" s="106">
        <v>10</v>
      </c>
      <c r="Q15" s="106">
        <v>112</v>
      </c>
      <c r="R15" s="106">
        <v>74</v>
      </c>
      <c r="S15" s="106">
        <v>3</v>
      </c>
      <c r="T15" s="106">
        <v>3</v>
      </c>
      <c r="U15" s="106">
        <v>2</v>
      </c>
      <c r="V15" s="106">
        <v>3</v>
      </c>
      <c r="W15" s="92">
        <f t="shared" si="0"/>
        <v>216</v>
      </c>
      <c r="X15" s="93">
        <f t="shared" si="1"/>
        <v>126</v>
      </c>
      <c r="Y15" s="93">
        <f t="shared" si="2"/>
        <v>90</v>
      </c>
      <c r="Z15" s="93">
        <f t="shared" si="3"/>
        <v>25</v>
      </c>
      <c r="AA15" s="94">
        <f t="shared" si="4"/>
        <v>12</v>
      </c>
      <c r="AB15" s="94">
        <f t="shared" si="5"/>
        <v>13</v>
      </c>
      <c r="AC15" s="94">
        <f t="shared" si="6"/>
        <v>114</v>
      </c>
      <c r="AD15" s="94">
        <f t="shared" si="7"/>
        <v>77</v>
      </c>
    </row>
    <row r="16" spans="1:30" ht="12.6" thickBot="1">
      <c r="A16" s="77" t="s">
        <v>20</v>
      </c>
      <c r="B16" s="78" t="s">
        <v>196</v>
      </c>
      <c r="C16" s="106">
        <v>302</v>
      </c>
      <c r="D16" s="106">
        <v>217</v>
      </c>
      <c r="E16" s="106">
        <v>271</v>
      </c>
      <c r="F16" s="106">
        <v>201</v>
      </c>
      <c r="G16" s="106">
        <v>302</v>
      </c>
      <c r="H16" s="106">
        <v>217</v>
      </c>
      <c r="I16" s="106">
        <v>7</v>
      </c>
      <c r="J16" s="106"/>
      <c r="K16" s="106">
        <v>280</v>
      </c>
      <c r="L16" s="106">
        <v>212</v>
      </c>
      <c r="M16" s="106">
        <v>22</v>
      </c>
      <c r="N16" s="106">
        <v>5</v>
      </c>
      <c r="O16" s="106">
        <v>14</v>
      </c>
      <c r="P16" s="106">
        <v>7</v>
      </c>
      <c r="Q16" s="106">
        <v>279</v>
      </c>
      <c r="R16" s="106">
        <v>205</v>
      </c>
      <c r="S16" s="106">
        <v>5</v>
      </c>
      <c r="T16" s="106">
        <v>1</v>
      </c>
      <c r="U16" s="106">
        <v>4</v>
      </c>
      <c r="V16" s="106">
        <v>4</v>
      </c>
      <c r="W16" s="92">
        <f t="shared" si="0"/>
        <v>519</v>
      </c>
      <c r="X16" s="93">
        <f t="shared" si="1"/>
        <v>302</v>
      </c>
      <c r="Y16" s="93">
        <f t="shared" si="2"/>
        <v>217</v>
      </c>
      <c r="Z16" s="93">
        <f t="shared" si="3"/>
        <v>27</v>
      </c>
      <c r="AA16" s="94">
        <f t="shared" si="4"/>
        <v>19</v>
      </c>
      <c r="AB16" s="94">
        <f t="shared" si="5"/>
        <v>8</v>
      </c>
      <c r="AC16" s="94">
        <f t="shared" si="6"/>
        <v>283</v>
      </c>
      <c r="AD16" s="94">
        <f t="shared" si="7"/>
        <v>209</v>
      </c>
    </row>
    <row r="17" spans="1:30" ht="12.6" thickBot="1">
      <c r="A17" s="77" t="s">
        <v>21</v>
      </c>
      <c r="B17" s="78" t="s">
        <v>197</v>
      </c>
      <c r="C17" s="106">
        <v>284</v>
      </c>
      <c r="D17" s="106">
        <v>280</v>
      </c>
      <c r="E17" s="106">
        <v>284</v>
      </c>
      <c r="F17" s="106">
        <v>280</v>
      </c>
      <c r="G17" s="106">
        <v>284</v>
      </c>
      <c r="H17" s="106">
        <v>280</v>
      </c>
      <c r="I17" s="106">
        <v>1</v>
      </c>
      <c r="J17" s="106">
        <v>84</v>
      </c>
      <c r="K17" s="106">
        <v>273</v>
      </c>
      <c r="L17" s="106">
        <v>202</v>
      </c>
      <c r="M17" s="106">
        <v>11</v>
      </c>
      <c r="N17" s="106">
        <v>78</v>
      </c>
      <c r="O17" s="106">
        <v>9</v>
      </c>
      <c r="P17" s="106">
        <v>6</v>
      </c>
      <c r="Q17" s="106">
        <v>255</v>
      </c>
      <c r="R17" s="106">
        <v>255</v>
      </c>
      <c r="S17" s="106">
        <v>16</v>
      </c>
      <c r="T17" s="106">
        <v>10</v>
      </c>
      <c r="U17" s="106">
        <v>4</v>
      </c>
      <c r="V17" s="106">
        <v>9</v>
      </c>
      <c r="W17" s="92">
        <f t="shared" si="0"/>
        <v>564</v>
      </c>
      <c r="X17" s="93">
        <f t="shared" si="1"/>
        <v>284</v>
      </c>
      <c r="Y17" s="93">
        <f t="shared" si="2"/>
        <v>280</v>
      </c>
      <c r="Z17" s="93">
        <f t="shared" si="3"/>
        <v>41</v>
      </c>
      <c r="AA17" s="94">
        <f t="shared" si="4"/>
        <v>25</v>
      </c>
      <c r="AB17" s="94">
        <f t="shared" si="5"/>
        <v>16</v>
      </c>
      <c r="AC17" s="94">
        <f t="shared" si="6"/>
        <v>259</v>
      </c>
      <c r="AD17" s="94">
        <f t="shared" si="7"/>
        <v>264</v>
      </c>
    </row>
    <row r="18" spans="1:30" ht="12.6" thickBot="1">
      <c r="A18" s="77" t="s">
        <v>22</v>
      </c>
      <c r="B18" s="78" t="s">
        <v>198</v>
      </c>
      <c r="C18" s="106">
        <v>172</v>
      </c>
      <c r="D18" s="106">
        <v>118</v>
      </c>
      <c r="E18" s="106">
        <v>172</v>
      </c>
      <c r="F18" s="106">
        <v>118</v>
      </c>
      <c r="G18" s="106">
        <v>170</v>
      </c>
      <c r="H18" s="106">
        <v>122</v>
      </c>
      <c r="I18" s="106">
        <v>19</v>
      </c>
      <c r="J18" s="106">
        <v>38</v>
      </c>
      <c r="K18" s="106">
        <v>154</v>
      </c>
      <c r="L18" s="106">
        <v>118</v>
      </c>
      <c r="M18" s="106">
        <v>16</v>
      </c>
      <c r="N18" s="106">
        <v>4</v>
      </c>
      <c r="O18" s="106">
        <v>11</v>
      </c>
      <c r="P18" s="106">
        <v>3</v>
      </c>
      <c r="Q18" s="106">
        <v>149</v>
      </c>
      <c r="R18" s="106">
        <v>108</v>
      </c>
      <c r="S18" s="106">
        <v>5</v>
      </c>
      <c r="T18" s="106">
        <v>5</v>
      </c>
      <c r="U18" s="106">
        <v>5</v>
      </c>
      <c r="V18" s="106">
        <v>6</v>
      </c>
      <c r="W18" s="92">
        <f t="shared" si="0"/>
        <v>292</v>
      </c>
      <c r="X18" s="93">
        <f t="shared" si="1"/>
        <v>170</v>
      </c>
      <c r="Y18" s="93">
        <f t="shared" si="2"/>
        <v>122</v>
      </c>
      <c r="Z18" s="93">
        <f t="shared" si="3"/>
        <v>24</v>
      </c>
      <c r="AA18" s="94">
        <f t="shared" si="4"/>
        <v>16</v>
      </c>
      <c r="AB18" s="94">
        <f t="shared" si="5"/>
        <v>8</v>
      </c>
      <c r="AC18" s="94">
        <f t="shared" si="6"/>
        <v>154</v>
      </c>
      <c r="AD18" s="94">
        <f t="shared" si="7"/>
        <v>114</v>
      </c>
    </row>
    <row r="19" spans="1:30" ht="12.6" thickBot="1">
      <c r="A19" s="77" t="s">
        <v>23</v>
      </c>
      <c r="B19" s="78" t="s">
        <v>199</v>
      </c>
      <c r="C19" s="106">
        <v>127</v>
      </c>
      <c r="D19" s="106">
        <v>114</v>
      </c>
      <c r="E19" s="106">
        <v>98</v>
      </c>
      <c r="F19" s="106">
        <v>90</v>
      </c>
      <c r="G19" s="106">
        <v>127</v>
      </c>
      <c r="H19" s="106">
        <v>114</v>
      </c>
      <c r="I19" s="106"/>
      <c r="J19" s="106"/>
      <c r="K19" s="106">
        <v>117</v>
      </c>
      <c r="L19" s="106">
        <v>107</v>
      </c>
      <c r="M19" s="106">
        <v>10</v>
      </c>
      <c r="N19" s="106">
        <v>7</v>
      </c>
      <c r="O19" s="106">
        <v>6</v>
      </c>
      <c r="P19" s="106">
        <v>7</v>
      </c>
      <c r="Q19" s="106">
        <v>114</v>
      </c>
      <c r="R19" s="106">
        <v>101</v>
      </c>
      <c r="S19" s="106">
        <v>4</v>
      </c>
      <c r="T19" s="106">
        <v>3</v>
      </c>
      <c r="U19" s="106">
        <v>3</v>
      </c>
      <c r="V19" s="106">
        <v>3</v>
      </c>
      <c r="W19" s="92">
        <f t="shared" si="0"/>
        <v>241</v>
      </c>
      <c r="X19" s="93">
        <f t="shared" si="1"/>
        <v>127</v>
      </c>
      <c r="Y19" s="93">
        <f t="shared" si="2"/>
        <v>114</v>
      </c>
      <c r="Z19" s="93">
        <f t="shared" si="3"/>
        <v>20</v>
      </c>
      <c r="AA19" s="94">
        <f t="shared" si="4"/>
        <v>10</v>
      </c>
      <c r="AB19" s="94">
        <f t="shared" si="5"/>
        <v>10</v>
      </c>
      <c r="AC19" s="94">
        <f t="shared" si="6"/>
        <v>117</v>
      </c>
      <c r="AD19" s="94">
        <f t="shared" si="7"/>
        <v>104</v>
      </c>
    </row>
    <row r="25" spans="1:30">
      <c r="A25" s="14"/>
      <c r="B25" s="14"/>
    </row>
  </sheetData>
  <mergeCells count="25">
    <mergeCell ref="B5:B8"/>
    <mergeCell ref="S1:V1"/>
    <mergeCell ref="A7:A8"/>
    <mergeCell ref="A5:A6"/>
    <mergeCell ref="O6:V6"/>
    <mergeCell ref="O5:V5"/>
    <mergeCell ref="M7:N7"/>
    <mergeCell ref="O7:P7"/>
    <mergeCell ref="Q7:R7"/>
    <mergeCell ref="S7:T7"/>
    <mergeCell ref="U7:V7"/>
    <mergeCell ref="I5:J5"/>
    <mergeCell ref="G5:H5"/>
    <mergeCell ref="K5:N5"/>
    <mergeCell ref="K6:N6"/>
    <mergeCell ref="C5:D5"/>
    <mergeCell ref="E5:F5"/>
    <mergeCell ref="C6:D7"/>
    <mergeCell ref="AA8:AB8"/>
    <mergeCell ref="AC8:AD8"/>
    <mergeCell ref="W6:AD6"/>
    <mergeCell ref="K7:L7"/>
    <mergeCell ref="E6:F7"/>
    <mergeCell ref="G6:H7"/>
    <mergeCell ref="I6:J7"/>
  </mergeCells>
  <pageMargins left="0.31496062992125984" right="0.31496062992125984" top="0.55118110236220474" bottom="0.55118110236220474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8"/>
  <sheetViews>
    <sheetView topLeftCell="A6" zoomScale="120" zoomScaleNormal="120" workbookViewId="0">
      <selection activeCell="AD18" sqref="AD18"/>
    </sheetView>
  </sheetViews>
  <sheetFormatPr defaultColWidth="9.109375" defaultRowHeight="12"/>
  <cols>
    <col min="1" max="1" width="14.5546875" style="64" customWidth="1"/>
    <col min="2" max="2" width="4.44140625" style="64" customWidth="1"/>
    <col min="3" max="3" width="5.33203125" style="64" customWidth="1"/>
    <col min="4" max="4" width="5" style="64" customWidth="1"/>
    <col min="5" max="30" width="3.88671875" style="64" customWidth="1"/>
    <col min="31" max="31" width="4.44140625" style="64" customWidth="1"/>
    <col min="32" max="32" width="5.5546875" style="64" customWidth="1"/>
    <col min="33" max="16384" width="9.109375" style="64"/>
  </cols>
  <sheetData>
    <row r="1" spans="1:36" ht="35.25" customHeight="1">
      <c r="A1" s="151"/>
      <c r="B1" s="151"/>
      <c r="C1" s="151"/>
      <c r="AB1" s="199" t="s">
        <v>243</v>
      </c>
      <c r="AC1" s="199"/>
      <c r="AD1" s="199"/>
      <c r="AE1" s="199"/>
      <c r="AF1" s="199"/>
    </row>
    <row r="2" spans="1:36" ht="26.25" customHeight="1">
      <c r="A2" s="198" t="s">
        <v>244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 t="s">
        <v>225</v>
      </c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</row>
    <row r="3" spans="1:36" ht="12.6" thickBot="1"/>
    <row r="4" spans="1:36" s="65" customFormat="1" ht="32.25" customHeight="1" thickBot="1">
      <c r="A4" s="203" t="s">
        <v>0</v>
      </c>
      <c r="B4" s="200" t="s">
        <v>226</v>
      </c>
      <c r="C4" s="192" t="s">
        <v>83</v>
      </c>
      <c r="D4" s="195" t="s">
        <v>90</v>
      </c>
      <c r="E4" s="206" t="s">
        <v>222</v>
      </c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8"/>
      <c r="AE4" s="192" t="s">
        <v>229</v>
      </c>
      <c r="AF4" s="195" t="s">
        <v>91</v>
      </c>
    </row>
    <row r="5" spans="1:36" s="65" customFormat="1" ht="37.5" customHeight="1" thickBot="1">
      <c r="A5" s="204"/>
      <c r="B5" s="201"/>
      <c r="C5" s="193"/>
      <c r="D5" s="196"/>
      <c r="E5" s="206" t="s">
        <v>223</v>
      </c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8"/>
      <c r="U5" s="206" t="s">
        <v>224</v>
      </c>
      <c r="V5" s="207"/>
      <c r="W5" s="207"/>
      <c r="X5" s="207"/>
      <c r="Y5" s="207"/>
      <c r="Z5" s="207"/>
      <c r="AA5" s="207"/>
      <c r="AB5" s="207"/>
      <c r="AC5" s="207"/>
      <c r="AD5" s="208"/>
      <c r="AE5" s="193"/>
      <c r="AF5" s="196"/>
    </row>
    <row r="6" spans="1:36" s="65" customFormat="1" ht="132.75" customHeight="1" thickBot="1">
      <c r="A6" s="204" t="s">
        <v>7</v>
      </c>
      <c r="B6" s="201"/>
      <c r="C6" s="194"/>
      <c r="D6" s="197"/>
      <c r="E6" s="190" t="s">
        <v>92</v>
      </c>
      <c r="F6" s="191"/>
      <c r="G6" s="190" t="s">
        <v>93</v>
      </c>
      <c r="H6" s="191"/>
      <c r="I6" s="190" t="s">
        <v>94</v>
      </c>
      <c r="J6" s="191"/>
      <c r="K6" s="190" t="s">
        <v>95</v>
      </c>
      <c r="L6" s="191"/>
      <c r="M6" s="190" t="s">
        <v>96</v>
      </c>
      <c r="N6" s="191"/>
      <c r="O6" s="190" t="s">
        <v>97</v>
      </c>
      <c r="P6" s="191"/>
      <c r="Q6" s="190" t="s">
        <v>98</v>
      </c>
      <c r="R6" s="191"/>
      <c r="S6" s="190" t="s">
        <v>99</v>
      </c>
      <c r="T6" s="191"/>
      <c r="U6" s="190" t="s">
        <v>100</v>
      </c>
      <c r="V6" s="191"/>
      <c r="W6" s="190" t="s">
        <v>101</v>
      </c>
      <c r="X6" s="191"/>
      <c r="Y6" s="190" t="s">
        <v>102</v>
      </c>
      <c r="Z6" s="191"/>
      <c r="AA6" s="190" t="s">
        <v>103</v>
      </c>
      <c r="AB6" s="191"/>
      <c r="AC6" s="190" t="s">
        <v>104</v>
      </c>
      <c r="AD6" s="191"/>
      <c r="AE6" s="194"/>
      <c r="AF6" s="197"/>
      <c r="AH6" s="165" t="s">
        <v>249</v>
      </c>
      <c r="AI6" s="165"/>
      <c r="AJ6" s="165"/>
    </row>
    <row r="7" spans="1:36" s="70" customFormat="1" ht="44.25" customHeight="1" thickBot="1">
      <c r="A7" s="205"/>
      <c r="B7" s="202"/>
      <c r="C7" s="63">
        <v>2021</v>
      </c>
      <c r="D7" s="63">
        <v>2022</v>
      </c>
      <c r="E7" s="63">
        <v>2021</v>
      </c>
      <c r="F7" s="63">
        <v>2022</v>
      </c>
      <c r="G7" s="63">
        <v>2021</v>
      </c>
      <c r="H7" s="63">
        <v>2022</v>
      </c>
      <c r="I7" s="63">
        <v>2021</v>
      </c>
      <c r="J7" s="63">
        <v>2022</v>
      </c>
      <c r="K7" s="63">
        <v>2021</v>
      </c>
      <c r="L7" s="63">
        <v>2022</v>
      </c>
      <c r="M7" s="63">
        <v>2021</v>
      </c>
      <c r="N7" s="63">
        <v>2022</v>
      </c>
      <c r="O7" s="63">
        <v>2021</v>
      </c>
      <c r="P7" s="63">
        <v>2022</v>
      </c>
      <c r="Q7" s="63">
        <v>2021</v>
      </c>
      <c r="R7" s="63">
        <v>2022</v>
      </c>
      <c r="S7" s="63">
        <v>2021</v>
      </c>
      <c r="T7" s="63">
        <v>2022</v>
      </c>
      <c r="U7" s="63">
        <v>2021</v>
      </c>
      <c r="V7" s="63">
        <v>2022</v>
      </c>
      <c r="W7" s="63">
        <v>2021</v>
      </c>
      <c r="X7" s="63">
        <v>2022</v>
      </c>
      <c r="Y7" s="63">
        <v>2021</v>
      </c>
      <c r="Z7" s="63">
        <v>2022</v>
      </c>
      <c r="AA7" s="63">
        <v>2021</v>
      </c>
      <c r="AB7" s="63">
        <v>2022</v>
      </c>
      <c r="AC7" s="63">
        <v>2021</v>
      </c>
      <c r="AD7" s="63">
        <v>2022</v>
      </c>
      <c r="AE7" s="83">
        <v>2021</v>
      </c>
      <c r="AF7" s="83">
        <v>2022</v>
      </c>
      <c r="AH7" s="43"/>
      <c r="AI7" s="12"/>
      <c r="AJ7" s="12"/>
    </row>
    <row r="8" spans="1:36" s="65" customFormat="1" ht="18" customHeight="1" thickBot="1">
      <c r="A8" s="66" t="s">
        <v>131</v>
      </c>
      <c r="B8" s="67" t="s">
        <v>184</v>
      </c>
      <c r="C8" s="68">
        <v>1</v>
      </c>
      <c r="D8" s="68">
        <v>2</v>
      </c>
      <c r="E8" s="68">
        <v>3</v>
      </c>
      <c r="F8" s="68">
        <v>4</v>
      </c>
      <c r="G8" s="68">
        <v>5</v>
      </c>
      <c r="H8" s="68">
        <v>6</v>
      </c>
      <c r="I8" s="68">
        <v>7</v>
      </c>
      <c r="J8" s="68">
        <v>8</v>
      </c>
      <c r="K8" s="68">
        <v>9</v>
      </c>
      <c r="L8" s="68">
        <v>10</v>
      </c>
      <c r="M8" s="68">
        <v>11</v>
      </c>
      <c r="N8" s="68">
        <v>12</v>
      </c>
      <c r="O8" s="68">
        <v>13</v>
      </c>
      <c r="P8" s="68">
        <v>14</v>
      </c>
      <c r="Q8" s="68">
        <v>15</v>
      </c>
      <c r="R8" s="68">
        <v>16</v>
      </c>
      <c r="S8" s="68">
        <v>17</v>
      </c>
      <c r="T8" s="68">
        <v>18</v>
      </c>
      <c r="U8" s="68">
        <v>19</v>
      </c>
      <c r="V8" s="68">
        <v>20</v>
      </c>
      <c r="W8" s="68">
        <v>21</v>
      </c>
      <c r="X8" s="68">
        <v>22</v>
      </c>
      <c r="Y8" s="68">
        <v>23</v>
      </c>
      <c r="Z8" s="68">
        <v>24</v>
      </c>
      <c r="AA8" s="68">
        <v>25</v>
      </c>
      <c r="AB8" s="68">
        <v>26</v>
      </c>
      <c r="AC8" s="68">
        <v>27</v>
      </c>
      <c r="AD8" s="68">
        <v>28</v>
      </c>
      <c r="AE8" s="68">
        <v>29</v>
      </c>
      <c r="AF8" s="68">
        <v>30</v>
      </c>
      <c r="AH8" s="12"/>
      <c r="AI8" s="12">
        <v>2021</v>
      </c>
      <c r="AJ8" s="12">
        <v>2022</v>
      </c>
    </row>
    <row r="9" spans="1:36" ht="20.25" customHeight="1" thickBot="1">
      <c r="A9" s="69" t="s">
        <v>227</v>
      </c>
      <c r="B9" s="62" t="s">
        <v>185</v>
      </c>
      <c r="C9" s="113">
        <v>58</v>
      </c>
      <c r="D9" s="113">
        <v>66</v>
      </c>
      <c r="E9" s="116"/>
      <c r="F9" s="116">
        <v>1</v>
      </c>
      <c r="G9" s="116">
        <v>40</v>
      </c>
      <c r="H9" s="116">
        <v>11</v>
      </c>
      <c r="I9" s="116"/>
      <c r="J9" s="116"/>
      <c r="K9" s="116">
        <v>14</v>
      </c>
      <c r="L9" s="116"/>
      <c r="M9" s="116"/>
      <c r="N9" s="116"/>
      <c r="O9" s="116"/>
      <c r="P9" s="116"/>
      <c r="Q9" s="116"/>
      <c r="R9" s="116"/>
      <c r="S9" s="116"/>
      <c r="T9" s="116"/>
      <c r="U9" s="116">
        <v>1</v>
      </c>
      <c r="V9" s="116"/>
      <c r="W9" s="116"/>
      <c r="X9" s="116"/>
      <c r="Y9" s="116"/>
      <c r="Z9" s="116"/>
      <c r="AA9" s="116"/>
      <c r="AB9" s="116"/>
      <c r="AC9" s="116">
        <v>3</v>
      </c>
      <c r="AD9" s="116">
        <v>54</v>
      </c>
      <c r="AE9" s="117"/>
      <c r="AF9" s="62"/>
      <c r="AH9" s="103" t="s">
        <v>250</v>
      </c>
      <c r="AI9" s="105">
        <f>C10+C11+C12+C13+C14+C15+C16+C17+C18</f>
        <v>58</v>
      </c>
      <c r="AJ9" s="105">
        <f>D10+D11+D12+D13+D14+D15+D16+D17+D18</f>
        <v>66</v>
      </c>
    </row>
    <row r="10" spans="1:36" ht="16.5" customHeight="1" thickBot="1">
      <c r="A10" s="69" t="s">
        <v>31</v>
      </c>
      <c r="B10" s="62" t="s">
        <v>187</v>
      </c>
      <c r="C10" s="113">
        <v>22</v>
      </c>
      <c r="D10" s="113">
        <v>3</v>
      </c>
      <c r="E10" s="116"/>
      <c r="F10" s="116"/>
      <c r="G10" s="116">
        <v>10</v>
      </c>
      <c r="H10" s="116"/>
      <c r="I10" s="116"/>
      <c r="J10" s="116"/>
      <c r="K10" s="116">
        <v>10</v>
      </c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>
        <v>2</v>
      </c>
      <c r="AD10" s="116">
        <v>3</v>
      </c>
      <c r="AE10" s="117"/>
      <c r="AF10" s="62"/>
    </row>
    <row r="11" spans="1:36" ht="16.5" customHeight="1" thickBot="1">
      <c r="A11" s="69" t="s">
        <v>32</v>
      </c>
      <c r="B11" s="62" t="s">
        <v>189</v>
      </c>
      <c r="C11" s="113">
        <v>4</v>
      </c>
      <c r="D11" s="113">
        <v>2</v>
      </c>
      <c r="E11" s="116"/>
      <c r="F11" s="116"/>
      <c r="G11" s="116">
        <v>4</v>
      </c>
      <c r="H11" s="116">
        <v>2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7"/>
      <c r="AF11" s="62"/>
    </row>
    <row r="12" spans="1:36" ht="16.5" customHeight="1" thickBot="1">
      <c r="A12" s="69" t="s">
        <v>105</v>
      </c>
      <c r="B12" s="62" t="s">
        <v>191</v>
      </c>
      <c r="C12" s="113">
        <v>10</v>
      </c>
      <c r="D12" s="113">
        <v>21</v>
      </c>
      <c r="E12" s="116"/>
      <c r="F12" s="116">
        <v>1</v>
      </c>
      <c r="G12" s="116">
        <v>9</v>
      </c>
      <c r="H12" s="116">
        <v>6</v>
      </c>
      <c r="I12" s="116"/>
      <c r="J12" s="116"/>
      <c r="K12" s="116">
        <v>1</v>
      </c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>
        <v>14</v>
      </c>
      <c r="AE12" s="117"/>
      <c r="AF12" s="62"/>
    </row>
    <row r="13" spans="1:36" ht="16.5" customHeight="1" thickBot="1">
      <c r="A13" s="69" t="s">
        <v>34</v>
      </c>
      <c r="B13" s="62" t="s">
        <v>193</v>
      </c>
      <c r="C13" s="113">
        <v>2</v>
      </c>
      <c r="D13" s="113">
        <v>10</v>
      </c>
      <c r="E13" s="116"/>
      <c r="F13" s="116"/>
      <c r="G13" s="116">
        <v>1</v>
      </c>
      <c r="H13" s="116">
        <v>1</v>
      </c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>
        <v>1</v>
      </c>
      <c r="V13" s="116"/>
      <c r="W13" s="116"/>
      <c r="X13" s="116"/>
      <c r="Y13" s="116"/>
      <c r="Z13" s="116"/>
      <c r="AA13" s="116"/>
      <c r="AB13" s="116"/>
      <c r="AC13" s="116"/>
      <c r="AD13" s="116">
        <v>9</v>
      </c>
      <c r="AE13" s="117"/>
      <c r="AF13" s="62"/>
    </row>
    <row r="14" spans="1:36" ht="16.5" customHeight="1" thickBot="1">
      <c r="A14" s="69" t="s">
        <v>22</v>
      </c>
      <c r="B14" s="62" t="s">
        <v>195</v>
      </c>
      <c r="C14" s="113">
        <v>3</v>
      </c>
      <c r="D14" s="113">
        <v>3</v>
      </c>
      <c r="E14" s="116"/>
      <c r="F14" s="116"/>
      <c r="G14" s="116">
        <v>3</v>
      </c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>
        <v>3</v>
      </c>
      <c r="AE14" s="117"/>
      <c r="AF14" s="62"/>
    </row>
    <row r="15" spans="1:36" ht="16.5" customHeight="1" thickBot="1">
      <c r="A15" s="69" t="s">
        <v>35</v>
      </c>
      <c r="B15" s="62" t="s">
        <v>196</v>
      </c>
      <c r="C15" s="113">
        <v>13</v>
      </c>
      <c r="D15" s="113">
        <v>11</v>
      </c>
      <c r="E15" s="116"/>
      <c r="F15" s="116"/>
      <c r="G15" s="116">
        <v>11</v>
      </c>
      <c r="H15" s="116">
        <v>1</v>
      </c>
      <c r="I15" s="116"/>
      <c r="J15" s="116"/>
      <c r="K15" s="116">
        <v>1</v>
      </c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>
        <v>10</v>
      </c>
      <c r="AE15" s="117"/>
      <c r="AF15" s="62"/>
    </row>
    <row r="16" spans="1:36" ht="16.5" customHeight="1" thickBot="1">
      <c r="A16" s="69" t="s">
        <v>20</v>
      </c>
      <c r="B16" s="62" t="s">
        <v>197</v>
      </c>
      <c r="C16" s="113">
        <v>3</v>
      </c>
      <c r="D16" s="113">
        <v>14</v>
      </c>
      <c r="E16" s="116"/>
      <c r="F16" s="116"/>
      <c r="G16" s="116">
        <v>1</v>
      </c>
      <c r="H16" s="116">
        <v>1</v>
      </c>
      <c r="I16" s="116"/>
      <c r="J16" s="116"/>
      <c r="K16" s="116">
        <v>2</v>
      </c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>
        <v>13</v>
      </c>
      <c r="AE16" s="117"/>
      <c r="AF16" s="62"/>
    </row>
    <row r="17" spans="1:32" ht="16.5" customHeight="1" thickBot="1">
      <c r="A17" s="69" t="s">
        <v>23</v>
      </c>
      <c r="B17" s="62" t="s">
        <v>198</v>
      </c>
      <c r="C17" s="113">
        <v>1</v>
      </c>
      <c r="D17" s="113">
        <v>1</v>
      </c>
      <c r="E17" s="116"/>
      <c r="F17" s="116"/>
      <c r="G17" s="116">
        <v>1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>
        <v>1</v>
      </c>
      <c r="AE17" s="117"/>
      <c r="AF17" s="62"/>
    </row>
    <row r="18" spans="1:32" ht="16.5" customHeight="1" thickBot="1">
      <c r="A18" s="69" t="s">
        <v>19</v>
      </c>
      <c r="B18" s="62" t="s">
        <v>199</v>
      </c>
      <c r="C18" s="113">
        <f t="shared" ref="C18" si="0">E18+G18+I18+K18+M18+O18+Q18+S18+U18+W18+Y18+AA18+AC18+AE18</f>
        <v>0</v>
      </c>
      <c r="D18" s="113">
        <v>1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>
        <v>1</v>
      </c>
      <c r="AE18" s="62"/>
      <c r="AF18" s="62"/>
    </row>
  </sheetData>
  <mergeCells count="28">
    <mergeCell ref="AB1:AF1"/>
    <mergeCell ref="A1:C1"/>
    <mergeCell ref="B4:B7"/>
    <mergeCell ref="A4:A5"/>
    <mergeCell ref="A6:A7"/>
    <mergeCell ref="O6:P6"/>
    <mergeCell ref="E4:AD4"/>
    <mergeCell ref="E5:T5"/>
    <mergeCell ref="U5:AD5"/>
    <mergeCell ref="E6:F6"/>
    <mergeCell ref="G6:H6"/>
    <mergeCell ref="I6:J6"/>
    <mergeCell ref="K6:L6"/>
    <mergeCell ref="M6:N6"/>
    <mergeCell ref="W6:X6"/>
    <mergeCell ref="Y6:Z6"/>
    <mergeCell ref="AH6:AJ6"/>
    <mergeCell ref="AA6:AB6"/>
    <mergeCell ref="AE4:AE6"/>
    <mergeCell ref="AF4:AF6"/>
    <mergeCell ref="A2:P2"/>
    <mergeCell ref="Q2:AF2"/>
    <mergeCell ref="C4:C6"/>
    <mergeCell ref="D4:D6"/>
    <mergeCell ref="Q6:R6"/>
    <mergeCell ref="S6:T6"/>
    <mergeCell ref="U6:V6"/>
    <mergeCell ref="AC6:AD6"/>
  </mergeCells>
  <pageMargins left="0.31496062992125984" right="0.31496062992125984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topLeftCell="A13" zoomScale="120" zoomScaleNormal="120" workbookViewId="0">
      <selection activeCell="U32" sqref="U32"/>
    </sheetView>
  </sheetViews>
  <sheetFormatPr defaultColWidth="9.109375" defaultRowHeight="12"/>
  <cols>
    <col min="1" max="1" width="12" style="18" customWidth="1"/>
    <col min="2" max="2" width="7.109375" style="18" customWidth="1"/>
    <col min="3" max="9" width="5.33203125" style="18" customWidth="1"/>
    <col min="10" max="10" width="6.6640625" style="18" customWidth="1"/>
    <col min="11" max="11" width="8.44140625" style="18" customWidth="1"/>
    <col min="12" max="12" width="8.109375" style="18" customWidth="1"/>
    <col min="13" max="13" width="9.33203125" style="18" customWidth="1"/>
    <col min="14" max="14" width="6.44140625" style="18" customWidth="1"/>
    <col min="15" max="15" width="7.44140625" style="18" customWidth="1"/>
    <col min="16" max="16" width="6" style="18" customWidth="1"/>
    <col min="17" max="18" width="7" style="18" customWidth="1"/>
    <col min="19" max="19" width="8" style="18" customWidth="1"/>
    <col min="20" max="20" width="8.109375" style="18" customWidth="1"/>
    <col min="21" max="16384" width="9.109375" style="18"/>
  </cols>
  <sheetData>
    <row r="1" spans="1:25" ht="38.25" customHeight="1">
      <c r="A1" s="14"/>
      <c r="R1" s="151" t="s">
        <v>235</v>
      </c>
      <c r="S1" s="151"/>
    </row>
    <row r="2" spans="1:25" ht="38.25" customHeight="1" thickBot="1">
      <c r="A2" s="152" t="s">
        <v>134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 t="s">
        <v>234</v>
      </c>
      <c r="M2" s="152"/>
      <c r="N2" s="152"/>
      <c r="O2" s="152"/>
      <c r="P2" s="152"/>
      <c r="Q2" s="152"/>
      <c r="R2" s="152"/>
      <c r="S2" s="152"/>
      <c r="T2" s="152"/>
    </row>
    <row r="3" spans="1:25" ht="15" customHeight="1" thickBot="1">
      <c r="A3" s="149" t="s">
        <v>0</v>
      </c>
      <c r="B3" s="150" t="s">
        <v>24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1:25" ht="22.5" customHeight="1" thickBot="1">
      <c r="A4" s="149"/>
      <c r="B4" s="27" t="s">
        <v>135</v>
      </c>
      <c r="C4" s="150" t="s">
        <v>120</v>
      </c>
      <c r="D4" s="150"/>
      <c r="E4" s="150"/>
      <c r="F4" s="150"/>
      <c r="G4" s="150"/>
      <c r="H4" s="150"/>
      <c r="I4" s="150"/>
      <c r="J4" s="150"/>
      <c r="K4" s="150" t="s">
        <v>26</v>
      </c>
      <c r="L4" s="150"/>
      <c r="M4" s="150"/>
      <c r="N4" s="150"/>
      <c r="O4" s="150"/>
      <c r="P4" s="150"/>
      <c r="Q4" s="150" t="s">
        <v>133</v>
      </c>
      <c r="R4" s="150"/>
      <c r="S4" s="150"/>
      <c r="T4" s="150"/>
    </row>
    <row r="5" spans="1:25" ht="34.5" customHeight="1" thickBot="1">
      <c r="A5" s="32" t="s">
        <v>7</v>
      </c>
      <c r="B5" s="16" t="s">
        <v>25</v>
      </c>
      <c r="C5" s="27" t="s">
        <v>27</v>
      </c>
      <c r="D5" s="80" t="s">
        <v>119</v>
      </c>
      <c r="E5" s="27" t="s">
        <v>110</v>
      </c>
      <c r="F5" s="27" t="s">
        <v>85</v>
      </c>
      <c r="G5" s="27" t="s">
        <v>86</v>
      </c>
      <c r="H5" s="27" t="s">
        <v>87</v>
      </c>
      <c r="I5" s="27" t="s">
        <v>88</v>
      </c>
      <c r="J5" s="27" t="s">
        <v>89</v>
      </c>
      <c r="K5" s="28" t="s">
        <v>111</v>
      </c>
      <c r="L5" s="28" t="s">
        <v>112</v>
      </c>
      <c r="M5" s="28" t="s">
        <v>113</v>
      </c>
      <c r="N5" s="28" t="s">
        <v>114</v>
      </c>
      <c r="O5" s="28" t="s">
        <v>115</v>
      </c>
      <c r="P5" s="27" t="s">
        <v>28</v>
      </c>
      <c r="Q5" s="27" t="s">
        <v>29</v>
      </c>
      <c r="R5" s="28" t="s">
        <v>116</v>
      </c>
      <c r="S5" s="28" t="s">
        <v>117</v>
      </c>
      <c r="T5" s="16" t="s">
        <v>30</v>
      </c>
      <c r="V5" s="148" t="s">
        <v>249</v>
      </c>
      <c r="W5" s="148"/>
      <c r="X5" s="148"/>
      <c r="Y5" s="148"/>
    </row>
    <row r="6" spans="1:25" ht="12.6" thickBot="1">
      <c r="A6" s="22" t="s">
        <v>131</v>
      </c>
      <c r="B6" s="29">
        <v>1</v>
      </c>
      <c r="C6" s="30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30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</row>
    <row r="7" spans="1:25" ht="18.75" customHeight="1" thickBot="1">
      <c r="A7" s="31" t="s">
        <v>118</v>
      </c>
      <c r="B7" s="120">
        <v>164</v>
      </c>
      <c r="C7" s="120">
        <v>2</v>
      </c>
      <c r="D7" s="120">
        <v>27</v>
      </c>
      <c r="E7" s="120">
        <v>14</v>
      </c>
      <c r="F7" s="120">
        <v>4</v>
      </c>
      <c r="G7" s="120">
        <v>17</v>
      </c>
      <c r="H7" s="120">
        <v>40</v>
      </c>
      <c r="I7" s="120">
        <v>30</v>
      </c>
      <c r="J7" s="120">
        <v>30</v>
      </c>
      <c r="K7" s="120">
        <v>15</v>
      </c>
      <c r="L7" s="120">
        <v>5</v>
      </c>
      <c r="M7" s="120">
        <v>27</v>
      </c>
      <c r="N7" s="120">
        <v>75</v>
      </c>
      <c r="O7" s="120">
        <v>19</v>
      </c>
      <c r="P7" s="120">
        <v>23</v>
      </c>
      <c r="Q7" s="120">
        <v>26</v>
      </c>
      <c r="R7" s="120">
        <v>72</v>
      </c>
      <c r="S7" s="120">
        <v>45</v>
      </c>
      <c r="T7" s="120">
        <v>21</v>
      </c>
      <c r="V7" s="99">
        <f>'семейное насилие'!P10+'семейное насилие'!T10</f>
        <v>164</v>
      </c>
      <c r="W7" s="99">
        <f>C7+D7+E7+F7+G7+H7+I7+J7</f>
        <v>164</v>
      </c>
      <c r="X7" s="99">
        <f>K7+L7+M7+N7+O7+P7</f>
        <v>164</v>
      </c>
      <c r="Y7" s="99">
        <f>Q7+R7+S7+T7</f>
        <v>164</v>
      </c>
    </row>
    <row r="8" spans="1:25" ht="12.6" thickBot="1">
      <c r="A8" s="31" t="s">
        <v>31</v>
      </c>
      <c r="B8" s="121">
        <v>49</v>
      </c>
      <c r="C8" s="121">
        <f>-D81</f>
        <v>0</v>
      </c>
      <c r="D8" s="121">
        <v>3</v>
      </c>
      <c r="E8" s="121">
        <v>2</v>
      </c>
      <c r="F8" s="121">
        <v>4</v>
      </c>
      <c r="G8" s="121">
        <v>2</v>
      </c>
      <c r="H8" s="121">
        <v>20</v>
      </c>
      <c r="I8" s="121">
        <v>9</v>
      </c>
      <c r="J8" s="121">
        <v>9</v>
      </c>
      <c r="K8" s="121">
        <v>9</v>
      </c>
      <c r="L8" s="121">
        <v>1</v>
      </c>
      <c r="M8" s="121">
        <v>12</v>
      </c>
      <c r="N8" s="121">
        <v>23</v>
      </c>
      <c r="O8" s="121">
        <v>4</v>
      </c>
      <c r="P8" s="121">
        <v>0</v>
      </c>
      <c r="Q8" s="121">
        <v>19</v>
      </c>
      <c r="R8" s="121">
        <v>12</v>
      </c>
      <c r="S8" s="121">
        <v>13</v>
      </c>
      <c r="T8" s="121">
        <v>5</v>
      </c>
      <c r="V8" s="99">
        <f>'семейное насилие'!P11+'семейное насилие'!T11</f>
        <v>49</v>
      </c>
      <c r="W8" s="99">
        <f t="shared" ref="W8:W16" si="0">C8+D8+E8+F8+G8+H8+I8+J8</f>
        <v>49</v>
      </c>
      <c r="X8" s="99">
        <f t="shared" ref="X8:X16" si="1">K8+L8+M8+N8+O8+P8</f>
        <v>49</v>
      </c>
      <c r="Y8" s="99">
        <f t="shared" ref="Y8:Y16" si="2">Q8+R8+S8+T8</f>
        <v>49</v>
      </c>
    </row>
    <row r="9" spans="1:25" ht="12.6" thickBot="1">
      <c r="A9" s="31" t="s">
        <v>32</v>
      </c>
      <c r="B9" s="121">
        <v>4</v>
      </c>
      <c r="C9" s="121">
        <v>0</v>
      </c>
      <c r="D9" s="121">
        <v>1</v>
      </c>
      <c r="E9" s="121">
        <v>1</v>
      </c>
      <c r="F9" s="121">
        <v>0</v>
      </c>
      <c r="G9" s="121">
        <v>1</v>
      </c>
      <c r="H9" s="121">
        <v>0</v>
      </c>
      <c r="I9" s="121">
        <v>1</v>
      </c>
      <c r="J9" s="121">
        <v>0</v>
      </c>
      <c r="K9" s="121">
        <v>1</v>
      </c>
      <c r="L9" s="121">
        <v>0</v>
      </c>
      <c r="M9" s="121">
        <v>0</v>
      </c>
      <c r="N9" s="121">
        <v>2</v>
      </c>
      <c r="O9" s="121">
        <v>1</v>
      </c>
      <c r="P9" s="121">
        <v>0</v>
      </c>
      <c r="Q9" s="121">
        <v>1</v>
      </c>
      <c r="R9" s="121">
        <v>2</v>
      </c>
      <c r="S9" s="121">
        <v>1</v>
      </c>
      <c r="T9" s="121">
        <v>0</v>
      </c>
      <c r="V9" s="99">
        <f>'семейное насилие'!P12+'семейное насилие'!T12</f>
        <v>36</v>
      </c>
      <c r="W9" s="99">
        <f t="shared" si="0"/>
        <v>4</v>
      </c>
      <c r="X9" s="99">
        <f t="shared" si="1"/>
        <v>4</v>
      </c>
      <c r="Y9" s="99">
        <f t="shared" si="2"/>
        <v>4</v>
      </c>
    </row>
    <row r="10" spans="1:25" ht="12.6" thickBot="1">
      <c r="A10" s="31" t="s">
        <v>33</v>
      </c>
      <c r="B10" s="121">
        <v>36</v>
      </c>
      <c r="C10" s="121">
        <v>0</v>
      </c>
      <c r="D10" s="121">
        <v>3</v>
      </c>
      <c r="E10" s="121">
        <v>4</v>
      </c>
      <c r="F10" s="121">
        <v>0</v>
      </c>
      <c r="G10" s="121">
        <v>6</v>
      </c>
      <c r="H10" s="121">
        <v>14</v>
      </c>
      <c r="I10" s="121">
        <v>6</v>
      </c>
      <c r="J10" s="121">
        <v>3</v>
      </c>
      <c r="K10" s="121">
        <v>4</v>
      </c>
      <c r="L10" s="121">
        <v>2</v>
      </c>
      <c r="M10" s="121">
        <v>8</v>
      </c>
      <c r="N10" s="121">
        <v>16</v>
      </c>
      <c r="O10" s="121">
        <v>5</v>
      </c>
      <c r="P10" s="121">
        <v>1</v>
      </c>
      <c r="Q10" s="121">
        <v>3</v>
      </c>
      <c r="R10" s="121">
        <v>23</v>
      </c>
      <c r="S10" s="121">
        <v>7</v>
      </c>
      <c r="T10" s="121">
        <v>3</v>
      </c>
      <c r="V10" s="99">
        <f>'семейное насилие'!P13+'семейное насилие'!T13</f>
        <v>4</v>
      </c>
      <c r="W10" s="99">
        <f t="shared" si="0"/>
        <v>36</v>
      </c>
      <c r="X10" s="99">
        <f t="shared" si="1"/>
        <v>36</v>
      </c>
      <c r="Y10" s="99">
        <f t="shared" si="2"/>
        <v>36</v>
      </c>
    </row>
    <row r="11" spans="1:25" ht="19.5" customHeight="1" thickBot="1">
      <c r="A11" s="31" t="s">
        <v>34</v>
      </c>
      <c r="B11" s="121">
        <v>16</v>
      </c>
      <c r="C11" s="121">
        <v>0</v>
      </c>
      <c r="D11" s="121">
        <v>7</v>
      </c>
      <c r="E11" s="121">
        <v>3</v>
      </c>
      <c r="F11" s="121">
        <v>0</v>
      </c>
      <c r="G11" s="121">
        <v>2</v>
      </c>
      <c r="H11" s="121">
        <v>1</v>
      </c>
      <c r="I11" s="121">
        <v>2</v>
      </c>
      <c r="J11" s="121">
        <v>1</v>
      </c>
      <c r="K11" s="121">
        <v>1</v>
      </c>
      <c r="L11" s="121">
        <v>0</v>
      </c>
      <c r="M11" s="121">
        <v>2</v>
      </c>
      <c r="N11" s="121">
        <v>2</v>
      </c>
      <c r="O11" s="121">
        <v>1</v>
      </c>
      <c r="P11" s="121">
        <v>10</v>
      </c>
      <c r="Q11" s="121">
        <v>2</v>
      </c>
      <c r="R11" s="121">
        <v>3</v>
      </c>
      <c r="S11" s="121">
        <v>10</v>
      </c>
      <c r="T11" s="121">
        <v>1</v>
      </c>
      <c r="V11" s="99">
        <f>'семейное насилие'!P14+'семейное насилие'!T14</f>
        <v>20</v>
      </c>
      <c r="W11" s="99">
        <f t="shared" si="0"/>
        <v>16</v>
      </c>
      <c r="X11" s="99">
        <f t="shared" si="1"/>
        <v>16</v>
      </c>
      <c r="Y11" s="99">
        <f t="shared" si="2"/>
        <v>16</v>
      </c>
    </row>
    <row r="12" spans="1:25" ht="12.6" thickBot="1">
      <c r="A12" s="31" t="s">
        <v>22</v>
      </c>
      <c r="B12" s="121">
        <v>8</v>
      </c>
      <c r="C12" s="121">
        <v>0</v>
      </c>
      <c r="D12" s="121">
        <v>4</v>
      </c>
      <c r="E12" s="121">
        <v>1</v>
      </c>
      <c r="F12" s="121">
        <v>0</v>
      </c>
      <c r="G12" s="121">
        <v>0</v>
      </c>
      <c r="H12" s="121">
        <v>0</v>
      </c>
      <c r="I12" s="121">
        <v>3</v>
      </c>
      <c r="J12" s="121">
        <v>0</v>
      </c>
      <c r="K12" s="121">
        <v>0</v>
      </c>
      <c r="L12" s="121">
        <v>0</v>
      </c>
      <c r="M12" s="121">
        <v>1</v>
      </c>
      <c r="N12" s="121">
        <v>2</v>
      </c>
      <c r="O12" s="121">
        <v>0</v>
      </c>
      <c r="P12" s="121">
        <v>5</v>
      </c>
      <c r="Q12" s="121">
        <v>0</v>
      </c>
      <c r="R12" s="121">
        <v>2</v>
      </c>
      <c r="S12" s="121">
        <v>5</v>
      </c>
      <c r="T12" s="121">
        <v>1</v>
      </c>
      <c r="V12" s="99">
        <f>'семейное насилие'!P15+'семейное насилие'!T15</f>
        <v>13</v>
      </c>
      <c r="W12" s="99">
        <f t="shared" si="0"/>
        <v>8</v>
      </c>
      <c r="X12" s="99">
        <f t="shared" si="1"/>
        <v>8</v>
      </c>
      <c r="Y12" s="99">
        <f t="shared" si="2"/>
        <v>8</v>
      </c>
    </row>
    <row r="13" spans="1:25" ht="12.6" thickBot="1">
      <c r="A13" s="31" t="s">
        <v>35</v>
      </c>
      <c r="B13" s="121">
        <v>20</v>
      </c>
      <c r="C13" s="121">
        <v>2</v>
      </c>
      <c r="D13" s="121">
        <v>5</v>
      </c>
      <c r="E13" s="121">
        <v>0</v>
      </c>
      <c r="F13" s="121">
        <v>0</v>
      </c>
      <c r="G13" s="121">
        <v>5</v>
      </c>
      <c r="H13" s="121">
        <v>2</v>
      </c>
      <c r="I13" s="121">
        <v>2</v>
      </c>
      <c r="J13" s="121">
        <v>4</v>
      </c>
      <c r="K13" s="121">
        <v>0</v>
      </c>
      <c r="L13" s="121">
        <v>1</v>
      </c>
      <c r="M13" s="121">
        <v>4</v>
      </c>
      <c r="N13" s="121">
        <v>9</v>
      </c>
      <c r="O13" s="121">
        <v>3</v>
      </c>
      <c r="P13" s="121">
        <v>3</v>
      </c>
      <c r="Q13" s="121">
        <v>1</v>
      </c>
      <c r="R13" s="121">
        <v>13</v>
      </c>
      <c r="S13" s="121">
        <v>4</v>
      </c>
      <c r="T13" s="121">
        <v>2</v>
      </c>
      <c r="V13" s="99">
        <f>'семейное насилие'!P16+'семейное насилие'!T16</f>
        <v>8</v>
      </c>
      <c r="W13" s="99">
        <f t="shared" si="0"/>
        <v>20</v>
      </c>
      <c r="X13" s="99">
        <f t="shared" si="1"/>
        <v>20</v>
      </c>
      <c r="Y13" s="99">
        <f t="shared" si="2"/>
        <v>20</v>
      </c>
    </row>
    <row r="14" spans="1:25" ht="12.6" thickBot="1">
      <c r="A14" s="31" t="s">
        <v>36</v>
      </c>
      <c r="B14" s="121">
        <v>8</v>
      </c>
      <c r="C14" s="121">
        <v>0</v>
      </c>
      <c r="D14" s="121">
        <v>1</v>
      </c>
      <c r="E14" s="121">
        <v>0</v>
      </c>
      <c r="F14" s="121">
        <v>0</v>
      </c>
      <c r="G14" s="121">
        <v>1</v>
      </c>
      <c r="H14" s="121">
        <v>1</v>
      </c>
      <c r="I14" s="121">
        <v>1</v>
      </c>
      <c r="J14" s="121">
        <v>4</v>
      </c>
      <c r="K14" s="121">
        <v>0</v>
      </c>
      <c r="L14" s="121">
        <v>1</v>
      </c>
      <c r="M14" s="121">
        <v>0</v>
      </c>
      <c r="N14" s="121">
        <v>4</v>
      </c>
      <c r="O14" s="121">
        <v>3</v>
      </c>
      <c r="P14" s="121">
        <v>0</v>
      </c>
      <c r="Q14" s="121">
        <v>0</v>
      </c>
      <c r="R14" s="121">
        <v>4</v>
      </c>
      <c r="S14" s="121">
        <v>0</v>
      </c>
      <c r="T14" s="121">
        <v>4</v>
      </c>
      <c r="V14" s="99">
        <f>'семейное насилие'!P17+'семейное насилие'!T17</f>
        <v>16</v>
      </c>
      <c r="W14" s="99">
        <f t="shared" si="0"/>
        <v>8</v>
      </c>
      <c r="X14" s="99">
        <f t="shared" si="1"/>
        <v>8</v>
      </c>
      <c r="Y14" s="99">
        <f t="shared" si="2"/>
        <v>8</v>
      </c>
    </row>
    <row r="15" spans="1:25" ht="12.6" thickBot="1">
      <c r="A15" s="31" t="s">
        <v>23</v>
      </c>
      <c r="B15" s="121">
        <v>10</v>
      </c>
      <c r="C15" s="121">
        <v>0</v>
      </c>
      <c r="D15" s="121">
        <v>2</v>
      </c>
      <c r="E15" s="121">
        <v>1</v>
      </c>
      <c r="F15" s="121">
        <v>0</v>
      </c>
      <c r="G15" s="121">
        <v>0</v>
      </c>
      <c r="H15" s="121">
        <v>2</v>
      </c>
      <c r="I15" s="121">
        <v>1</v>
      </c>
      <c r="J15" s="121">
        <v>4</v>
      </c>
      <c r="K15" s="121">
        <v>0</v>
      </c>
      <c r="L15" s="121">
        <v>0</v>
      </c>
      <c r="M15" s="121">
        <v>0</v>
      </c>
      <c r="N15" s="121">
        <v>7</v>
      </c>
      <c r="O15" s="121">
        <v>2</v>
      </c>
      <c r="P15" s="121">
        <v>1</v>
      </c>
      <c r="Q15" s="121">
        <v>0</v>
      </c>
      <c r="R15" s="121">
        <v>3</v>
      </c>
      <c r="S15" s="121">
        <v>3</v>
      </c>
      <c r="T15" s="121">
        <v>4</v>
      </c>
      <c r="V15" s="99">
        <f>'семейное насилие'!P18+'семейное насилие'!T18</f>
        <v>8</v>
      </c>
      <c r="W15" s="99">
        <f t="shared" si="0"/>
        <v>10</v>
      </c>
      <c r="X15" s="99">
        <f t="shared" si="1"/>
        <v>10</v>
      </c>
      <c r="Y15" s="99">
        <f t="shared" si="2"/>
        <v>10</v>
      </c>
    </row>
    <row r="16" spans="1:25" ht="12.6" thickBot="1">
      <c r="A16" s="31" t="s">
        <v>19</v>
      </c>
      <c r="B16" s="121">
        <v>13</v>
      </c>
      <c r="C16" s="121">
        <v>0</v>
      </c>
      <c r="D16" s="121">
        <v>1</v>
      </c>
      <c r="E16" s="121">
        <v>2</v>
      </c>
      <c r="F16" s="121">
        <v>0</v>
      </c>
      <c r="G16" s="121">
        <v>0</v>
      </c>
      <c r="H16" s="121">
        <v>0</v>
      </c>
      <c r="I16" s="121">
        <v>5</v>
      </c>
      <c r="J16" s="121">
        <v>5</v>
      </c>
      <c r="K16" s="121">
        <v>0</v>
      </c>
      <c r="L16" s="121">
        <v>0</v>
      </c>
      <c r="M16" s="121">
        <v>0</v>
      </c>
      <c r="N16" s="121">
        <v>10</v>
      </c>
      <c r="O16" s="121">
        <v>0</v>
      </c>
      <c r="P16" s="121">
        <v>3</v>
      </c>
      <c r="Q16" s="121">
        <v>0</v>
      </c>
      <c r="R16" s="121">
        <v>10</v>
      </c>
      <c r="S16" s="121">
        <v>2</v>
      </c>
      <c r="T16" s="121">
        <v>1</v>
      </c>
      <c r="V16" s="99">
        <f>'семейное насилие'!P19+'семейное насилие'!T19</f>
        <v>10</v>
      </c>
      <c r="W16" s="99">
        <f t="shared" si="0"/>
        <v>13</v>
      </c>
      <c r="X16" s="99">
        <f t="shared" si="1"/>
        <v>13</v>
      </c>
      <c r="Y16" s="99">
        <f t="shared" si="2"/>
        <v>13</v>
      </c>
    </row>
    <row r="17" spans="1:25" ht="12.6" thickBot="1"/>
    <row r="18" spans="1:25" ht="18.75" customHeight="1" thickBot="1">
      <c r="A18" s="149" t="s">
        <v>0</v>
      </c>
      <c r="B18" s="150" t="s">
        <v>37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</row>
    <row r="19" spans="1:25" ht="27" customHeight="1" thickBot="1">
      <c r="A19" s="149"/>
      <c r="B19" s="27" t="s">
        <v>135</v>
      </c>
      <c r="C19" s="150" t="s">
        <v>120</v>
      </c>
      <c r="D19" s="150"/>
      <c r="E19" s="150"/>
      <c r="F19" s="150"/>
      <c r="G19" s="150"/>
      <c r="H19" s="150"/>
      <c r="I19" s="150"/>
      <c r="J19" s="150"/>
      <c r="K19" s="150" t="s">
        <v>26</v>
      </c>
      <c r="L19" s="150"/>
      <c r="M19" s="150"/>
      <c r="N19" s="150"/>
      <c r="O19" s="150"/>
      <c r="P19" s="150"/>
      <c r="Q19" s="150" t="s">
        <v>133</v>
      </c>
      <c r="R19" s="150"/>
      <c r="S19" s="150"/>
      <c r="T19" s="150"/>
    </row>
    <row r="20" spans="1:25" ht="34.5" customHeight="1" thickBot="1">
      <c r="A20" s="32" t="s">
        <v>7</v>
      </c>
      <c r="B20" s="16" t="s">
        <v>25</v>
      </c>
      <c r="C20" s="27" t="s">
        <v>27</v>
      </c>
      <c r="D20" s="80" t="s">
        <v>119</v>
      </c>
      <c r="E20" s="27" t="s">
        <v>110</v>
      </c>
      <c r="F20" s="27" t="s">
        <v>85</v>
      </c>
      <c r="G20" s="27" t="s">
        <v>86</v>
      </c>
      <c r="H20" s="27" t="s">
        <v>87</v>
      </c>
      <c r="I20" s="27" t="s">
        <v>88</v>
      </c>
      <c r="J20" s="27" t="s">
        <v>89</v>
      </c>
      <c r="K20" s="28" t="s">
        <v>111</v>
      </c>
      <c r="L20" s="28" t="s">
        <v>112</v>
      </c>
      <c r="M20" s="28" t="s">
        <v>113</v>
      </c>
      <c r="N20" s="28" t="s">
        <v>114</v>
      </c>
      <c r="O20" s="28" t="s">
        <v>115</v>
      </c>
      <c r="P20" s="27" t="s">
        <v>28</v>
      </c>
      <c r="Q20" s="27" t="s">
        <v>29</v>
      </c>
      <c r="R20" s="28" t="s">
        <v>116</v>
      </c>
      <c r="S20" s="28" t="s">
        <v>117</v>
      </c>
      <c r="T20" s="16" t="s">
        <v>30</v>
      </c>
    </row>
    <row r="21" spans="1:25" ht="12.6" thickBot="1">
      <c r="A21" s="19" t="s">
        <v>131</v>
      </c>
      <c r="B21" s="6">
        <v>1</v>
      </c>
      <c r="C21" s="1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1">
        <v>13</v>
      </c>
      <c r="O21" s="6">
        <v>14</v>
      </c>
      <c r="P21" s="6">
        <v>15</v>
      </c>
      <c r="Q21" s="6">
        <v>16</v>
      </c>
      <c r="R21" s="6">
        <v>17</v>
      </c>
      <c r="S21" s="6">
        <v>18</v>
      </c>
      <c r="T21" s="20">
        <v>19</v>
      </c>
    </row>
    <row r="22" spans="1:25" ht="18.75" customHeight="1" thickBot="1">
      <c r="A22" s="21" t="s">
        <v>118</v>
      </c>
      <c r="B22" s="111">
        <v>3529</v>
      </c>
      <c r="C22" s="111">
        <v>4</v>
      </c>
      <c r="D22" s="111">
        <v>28</v>
      </c>
      <c r="E22" s="111">
        <v>15</v>
      </c>
      <c r="F22" s="111">
        <v>45</v>
      </c>
      <c r="G22" s="111">
        <v>1037</v>
      </c>
      <c r="H22" s="111">
        <v>1314</v>
      </c>
      <c r="I22" s="111">
        <v>692</v>
      </c>
      <c r="J22" s="111">
        <v>394</v>
      </c>
      <c r="K22" s="111">
        <v>485</v>
      </c>
      <c r="L22" s="111">
        <v>412</v>
      </c>
      <c r="M22" s="111">
        <v>748</v>
      </c>
      <c r="N22" s="111">
        <v>1507</v>
      </c>
      <c r="O22" s="111">
        <v>336</v>
      </c>
      <c r="P22" s="111">
        <v>41</v>
      </c>
      <c r="Q22" s="111">
        <v>1075</v>
      </c>
      <c r="R22" s="111">
        <v>2146</v>
      </c>
      <c r="S22" s="111">
        <v>101</v>
      </c>
      <c r="T22" s="111">
        <v>207</v>
      </c>
      <c r="V22" s="99">
        <f>'семейное насилие'!R10+'семейное насилие'!V10</f>
        <v>3529</v>
      </c>
      <c r="W22" s="99">
        <f>C22+D22+E22+F22+G22+H22+I22+J22</f>
        <v>3529</v>
      </c>
      <c r="X22" s="99">
        <f>K22+L22+M22+N22+O22+P22</f>
        <v>3529</v>
      </c>
      <c r="Y22" s="99">
        <f>Q22+R22+S22+T22</f>
        <v>3529</v>
      </c>
    </row>
    <row r="23" spans="1:25" ht="12.6" thickBot="1">
      <c r="A23" s="23" t="s">
        <v>31</v>
      </c>
      <c r="B23" s="25">
        <v>1691</v>
      </c>
      <c r="C23" s="25">
        <v>0</v>
      </c>
      <c r="D23" s="25">
        <v>5</v>
      </c>
      <c r="E23" s="25">
        <v>3</v>
      </c>
      <c r="F23" s="25">
        <v>3</v>
      </c>
      <c r="G23" s="25">
        <v>598</v>
      </c>
      <c r="H23" s="25">
        <v>607</v>
      </c>
      <c r="I23" s="25">
        <v>209</v>
      </c>
      <c r="J23" s="25">
        <v>185</v>
      </c>
      <c r="K23" s="25">
        <v>312</v>
      </c>
      <c r="L23" s="25">
        <v>261</v>
      </c>
      <c r="M23" s="25">
        <v>391</v>
      </c>
      <c r="N23" s="25">
        <v>585</v>
      </c>
      <c r="O23" s="25">
        <v>141</v>
      </c>
      <c r="P23" s="25">
        <v>1</v>
      </c>
      <c r="Q23" s="25">
        <v>694</v>
      </c>
      <c r="R23" s="25">
        <v>905</v>
      </c>
      <c r="S23" s="25">
        <v>12</v>
      </c>
      <c r="T23" s="26">
        <v>80</v>
      </c>
      <c r="V23" s="99">
        <f>'семейное насилие'!R11+'семейное насилие'!V11</f>
        <v>1691</v>
      </c>
      <c r="W23" s="99">
        <f t="shared" ref="W23:W31" si="3">C23+D23+E23+F23+G23+H23+I23+J23</f>
        <v>1610</v>
      </c>
      <c r="X23" s="99">
        <f t="shared" ref="X23:X31" si="4">K23+L23+M23+N23+O23+P23</f>
        <v>1691</v>
      </c>
      <c r="Y23" s="99">
        <f t="shared" ref="Y23:Y31" si="5">Q23+R23+S23+T23</f>
        <v>1691</v>
      </c>
    </row>
    <row r="24" spans="1:25" ht="12.6" thickBot="1">
      <c r="A24" s="23" t="s">
        <v>33</v>
      </c>
      <c r="B24" s="25">
        <v>720</v>
      </c>
      <c r="C24" s="25">
        <v>2</v>
      </c>
      <c r="D24" s="25">
        <v>5</v>
      </c>
      <c r="E24" s="25">
        <v>1</v>
      </c>
      <c r="F24" s="25">
        <v>15</v>
      </c>
      <c r="G24" s="25">
        <v>160</v>
      </c>
      <c r="H24" s="25">
        <v>3050</v>
      </c>
      <c r="I24" s="25">
        <v>150</v>
      </c>
      <c r="J24" s="25">
        <v>82</v>
      </c>
      <c r="K24" s="25">
        <v>80</v>
      </c>
      <c r="L24" s="25">
        <v>73</v>
      </c>
      <c r="M24" s="25">
        <v>153</v>
      </c>
      <c r="N24" s="25">
        <v>306</v>
      </c>
      <c r="O24" s="25">
        <v>84</v>
      </c>
      <c r="P24" s="25">
        <v>24</v>
      </c>
      <c r="Q24" s="25">
        <v>220</v>
      </c>
      <c r="R24" s="25">
        <v>416</v>
      </c>
      <c r="S24" s="25">
        <v>30</v>
      </c>
      <c r="T24" s="26">
        <v>54</v>
      </c>
      <c r="V24" s="99">
        <f>'семейное насилие'!R12+'семейное насилие'!V12</f>
        <v>720</v>
      </c>
      <c r="W24" s="99">
        <f t="shared" si="3"/>
        <v>3465</v>
      </c>
      <c r="X24" s="99">
        <f t="shared" si="4"/>
        <v>720</v>
      </c>
      <c r="Y24" s="99">
        <f t="shared" si="5"/>
        <v>720</v>
      </c>
    </row>
    <row r="25" spans="1:25" ht="12.6" thickBot="1">
      <c r="A25" s="23" t="s">
        <v>45</v>
      </c>
      <c r="B25" s="25">
        <v>129</v>
      </c>
      <c r="C25" s="25">
        <v>0</v>
      </c>
      <c r="D25" s="25">
        <v>1</v>
      </c>
      <c r="E25" s="25">
        <v>0</v>
      </c>
      <c r="F25" s="25">
        <v>4</v>
      </c>
      <c r="G25" s="25">
        <v>30</v>
      </c>
      <c r="H25" s="25">
        <v>60</v>
      </c>
      <c r="I25" s="25">
        <v>20</v>
      </c>
      <c r="J25" s="25">
        <v>14</v>
      </c>
      <c r="K25" s="25">
        <v>14</v>
      </c>
      <c r="L25" s="25">
        <v>18</v>
      </c>
      <c r="M25" s="25">
        <v>24</v>
      </c>
      <c r="N25" s="25">
        <v>67</v>
      </c>
      <c r="O25" s="25">
        <v>5</v>
      </c>
      <c r="P25" s="25">
        <v>1</v>
      </c>
      <c r="Q25" s="25">
        <v>20</v>
      </c>
      <c r="R25" s="25">
        <v>85</v>
      </c>
      <c r="S25" s="25">
        <v>10</v>
      </c>
      <c r="T25" s="26">
        <v>14</v>
      </c>
      <c r="V25" s="99">
        <f>'семейное насилие'!R13+'семейное насилие'!V13</f>
        <v>129</v>
      </c>
      <c r="W25" s="99">
        <f t="shared" si="3"/>
        <v>129</v>
      </c>
      <c r="X25" s="99">
        <f t="shared" si="4"/>
        <v>129</v>
      </c>
      <c r="Y25" s="99">
        <f t="shared" si="5"/>
        <v>129</v>
      </c>
    </row>
    <row r="26" spans="1:25" ht="12.6" thickBot="1">
      <c r="A26" s="23" t="s">
        <v>35</v>
      </c>
      <c r="B26" s="25">
        <v>221</v>
      </c>
      <c r="C26" s="25">
        <v>0</v>
      </c>
      <c r="D26" s="25">
        <v>4</v>
      </c>
      <c r="E26" s="25">
        <v>1</v>
      </c>
      <c r="F26" s="25">
        <v>3</v>
      </c>
      <c r="G26" s="25">
        <v>78</v>
      </c>
      <c r="H26" s="25">
        <v>77</v>
      </c>
      <c r="I26" s="25">
        <v>37</v>
      </c>
      <c r="J26" s="25">
        <v>21</v>
      </c>
      <c r="K26" s="25">
        <v>16</v>
      </c>
      <c r="L26" s="25">
        <v>5</v>
      </c>
      <c r="M26" s="25">
        <v>49</v>
      </c>
      <c r="N26" s="25">
        <v>140</v>
      </c>
      <c r="O26" s="25">
        <v>11</v>
      </c>
      <c r="P26" s="25">
        <v>0</v>
      </c>
      <c r="Q26" s="25">
        <v>14</v>
      </c>
      <c r="R26" s="25">
        <v>179</v>
      </c>
      <c r="S26" s="25">
        <v>10</v>
      </c>
      <c r="T26" s="26">
        <v>18</v>
      </c>
      <c r="V26" s="99">
        <f>'семейное насилие'!R14+'семейное насилие'!V14</f>
        <v>221</v>
      </c>
      <c r="W26" s="99">
        <f t="shared" si="3"/>
        <v>221</v>
      </c>
      <c r="X26" s="99">
        <f t="shared" si="4"/>
        <v>221</v>
      </c>
      <c r="Y26" s="99">
        <f t="shared" si="5"/>
        <v>221</v>
      </c>
    </row>
    <row r="27" spans="1:25" ht="12.6" thickBot="1">
      <c r="A27" s="23" t="s">
        <v>263</v>
      </c>
      <c r="B27" s="25">
        <v>77</v>
      </c>
      <c r="C27" s="25">
        <v>0</v>
      </c>
      <c r="D27" s="25">
        <v>3</v>
      </c>
      <c r="E27" s="25">
        <v>1</v>
      </c>
      <c r="F27" s="25">
        <v>2</v>
      </c>
      <c r="G27" s="25">
        <v>20</v>
      </c>
      <c r="H27" s="25">
        <v>27</v>
      </c>
      <c r="I27" s="25">
        <v>18</v>
      </c>
      <c r="J27" s="25">
        <v>6</v>
      </c>
      <c r="K27" s="25">
        <v>4</v>
      </c>
      <c r="L27" s="25">
        <v>3</v>
      </c>
      <c r="M27" s="25">
        <v>10</v>
      </c>
      <c r="N27" s="25">
        <v>53</v>
      </c>
      <c r="O27" s="25">
        <v>3</v>
      </c>
      <c r="P27" s="25">
        <v>4</v>
      </c>
      <c r="Q27" s="25">
        <v>4</v>
      </c>
      <c r="R27" s="25">
        <v>67</v>
      </c>
      <c r="S27" s="25">
        <v>2</v>
      </c>
      <c r="T27" s="26">
        <v>4</v>
      </c>
      <c r="V27" s="99">
        <f>'семейное насилие'!R15+'семейное насилие'!V15</f>
        <v>77</v>
      </c>
      <c r="W27" s="99">
        <f t="shared" si="3"/>
        <v>77</v>
      </c>
      <c r="X27" s="99">
        <f t="shared" si="4"/>
        <v>77</v>
      </c>
      <c r="Y27" s="99">
        <f t="shared" si="5"/>
        <v>77</v>
      </c>
    </row>
    <row r="28" spans="1:25" ht="12.6" thickBot="1">
      <c r="A28" s="23" t="s">
        <v>264</v>
      </c>
      <c r="B28" s="25">
        <v>209</v>
      </c>
      <c r="C28" s="25">
        <v>0</v>
      </c>
      <c r="D28" s="25">
        <v>2</v>
      </c>
      <c r="E28" s="25">
        <v>2</v>
      </c>
      <c r="F28" s="25">
        <v>6</v>
      </c>
      <c r="G28" s="25">
        <v>54</v>
      </c>
      <c r="H28" s="25">
        <v>75</v>
      </c>
      <c r="I28" s="25">
        <v>53</v>
      </c>
      <c r="J28" s="25">
        <v>17</v>
      </c>
      <c r="K28" s="25">
        <v>3</v>
      </c>
      <c r="L28" s="25">
        <v>12</v>
      </c>
      <c r="M28" s="25">
        <v>36</v>
      </c>
      <c r="N28" s="25">
        <v>106</v>
      </c>
      <c r="O28" s="25">
        <v>52</v>
      </c>
      <c r="P28" s="25">
        <v>0</v>
      </c>
      <c r="Q28" s="25">
        <v>28</v>
      </c>
      <c r="R28" s="25">
        <v>170</v>
      </c>
      <c r="S28" s="25">
        <v>3</v>
      </c>
      <c r="T28" s="26">
        <v>8</v>
      </c>
      <c r="V28" s="99">
        <f>'семейное насилие'!R16+'семейное насилие'!V16</f>
        <v>209</v>
      </c>
      <c r="W28" s="99">
        <f t="shared" si="3"/>
        <v>209</v>
      </c>
      <c r="X28" s="99">
        <f t="shared" si="4"/>
        <v>209</v>
      </c>
      <c r="Y28" s="99">
        <f t="shared" si="5"/>
        <v>209</v>
      </c>
    </row>
    <row r="29" spans="1:25" ht="12.6" thickBot="1">
      <c r="A29" s="23" t="s">
        <v>265</v>
      </c>
      <c r="B29" s="25">
        <v>264</v>
      </c>
      <c r="C29" s="25">
        <v>1</v>
      </c>
      <c r="D29" s="25">
        <v>4</v>
      </c>
      <c r="E29" s="25">
        <v>4</v>
      </c>
      <c r="F29" s="25">
        <v>8</v>
      </c>
      <c r="G29" s="25">
        <v>50</v>
      </c>
      <c r="H29" s="25">
        <v>90</v>
      </c>
      <c r="I29" s="25">
        <v>62</v>
      </c>
      <c r="J29" s="25">
        <v>45</v>
      </c>
      <c r="K29" s="25">
        <v>27</v>
      </c>
      <c r="L29" s="25">
        <v>35</v>
      </c>
      <c r="M29" s="25">
        <v>66</v>
      </c>
      <c r="N29" s="25">
        <v>96</v>
      </c>
      <c r="O29" s="25">
        <v>31</v>
      </c>
      <c r="P29" s="25">
        <v>9</v>
      </c>
      <c r="Q29" s="25">
        <v>62</v>
      </c>
      <c r="R29" s="25">
        <v>161</v>
      </c>
      <c r="S29" s="25">
        <v>24</v>
      </c>
      <c r="T29" s="26">
        <v>17</v>
      </c>
      <c r="V29" s="99">
        <f>'семейное насилие'!R17+'семейное насилие'!V17</f>
        <v>264</v>
      </c>
      <c r="W29" s="99">
        <f t="shared" si="3"/>
        <v>264</v>
      </c>
      <c r="X29" s="99">
        <f t="shared" si="4"/>
        <v>264</v>
      </c>
      <c r="Y29" s="99">
        <f t="shared" si="5"/>
        <v>264</v>
      </c>
    </row>
    <row r="30" spans="1:25" ht="12.6" thickBot="1">
      <c r="A30" s="23" t="s">
        <v>266</v>
      </c>
      <c r="B30" s="25">
        <v>114</v>
      </c>
      <c r="C30" s="25">
        <v>1</v>
      </c>
      <c r="D30" s="25">
        <v>3</v>
      </c>
      <c r="E30" s="25">
        <v>1</v>
      </c>
      <c r="F30" s="25">
        <v>1</v>
      </c>
      <c r="G30" s="25">
        <v>20</v>
      </c>
      <c r="H30" s="25">
        <v>45</v>
      </c>
      <c r="I30" s="25">
        <v>34</v>
      </c>
      <c r="J30" s="25">
        <v>9</v>
      </c>
      <c r="K30" s="25">
        <v>14</v>
      </c>
      <c r="L30" s="25">
        <v>2</v>
      </c>
      <c r="M30" s="25">
        <v>9</v>
      </c>
      <c r="N30" s="25">
        <v>84</v>
      </c>
      <c r="O30" s="25">
        <v>4</v>
      </c>
      <c r="P30" s="25">
        <v>1</v>
      </c>
      <c r="Q30" s="25">
        <v>20</v>
      </c>
      <c r="R30" s="25">
        <v>86</v>
      </c>
      <c r="S30" s="25">
        <v>2</v>
      </c>
      <c r="T30" s="26">
        <v>6</v>
      </c>
      <c r="V30" s="99">
        <f>'семейное насилие'!R18+'семейное насилие'!V18</f>
        <v>114</v>
      </c>
      <c r="W30" s="99">
        <f t="shared" si="3"/>
        <v>114</v>
      </c>
      <c r="X30" s="99">
        <f t="shared" si="4"/>
        <v>114</v>
      </c>
      <c r="Y30" s="99">
        <f t="shared" si="5"/>
        <v>114</v>
      </c>
    </row>
    <row r="31" spans="1:25" ht="12.6" thickBot="1">
      <c r="A31" s="23" t="s">
        <v>267</v>
      </c>
      <c r="B31" s="25">
        <v>104</v>
      </c>
      <c r="C31" s="25">
        <v>0</v>
      </c>
      <c r="D31" s="25">
        <v>1</v>
      </c>
      <c r="E31" s="25">
        <v>2</v>
      </c>
      <c r="F31" s="25">
        <v>3</v>
      </c>
      <c r="G31" s="25">
        <v>27</v>
      </c>
      <c r="H31" s="25">
        <v>28</v>
      </c>
      <c r="I31" s="25">
        <v>28</v>
      </c>
      <c r="J31" s="25">
        <v>15</v>
      </c>
      <c r="K31" s="25">
        <v>15</v>
      </c>
      <c r="L31" s="25">
        <v>3</v>
      </c>
      <c r="M31" s="25">
        <v>10</v>
      </c>
      <c r="N31" s="25">
        <v>70</v>
      </c>
      <c r="O31" s="25">
        <v>5</v>
      </c>
      <c r="P31" s="25">
        <v>1</v>
      </c>
      <c r="Q31" s="25">
        <v>13</v>
      </c>
      <c r="R31" s="25">
        <v>77</v>
      </c>
      <c r="S31" s="25">
        <v>8</v>
      </c>
      <c r="T31" s="26">
        <v>6</v>
      </c>
      <c r="V31" s="99">
        <f>'семейное насилие'!R19+'семейное насилие'!V19</f>
        <v>104</v>
      </c>
      <c r="W31" s="99">
        <f t="shared" si="3"/>
        <v>104</v>
      </c>
      <c r="X31" s="99">
        <f t="shared" si="4"/>
        <v>104</v>
      </c>
      <c r="Y31" s="99">
        <f t="shared" si="5"/>
        <v>104</v>
      </c>
    </row>
    <row r="34" spans="1:14">
      <c r="N34" s="18">
        <v>3</v>
      </c>
    </row>
    <row r="36" spans="1:14" ht="13.8">
      <c r="A36" s="33"/>
    </row>
    <row r="38" spans="1:14">
      <c r="A38" s="14"/>
    </row>
    <row r="39" spans="1:14">
      <c r="A39" s="14"/>
    </row>
  </sheetData>
  <mergeCells count="14">
    <mergeCell ref="R1:S1"/>
    <mergeCell ref="A2:K2"/>
    <mergeCell ref="L2:T2"/>
    <mergeCell ref="C4:J4"/>
    <mergeCell ref="K4:P4"/>
    <mergeCell ref="Q4:T4"/>
    <mergeCell ref="A3:A4"/>
    <mergeCell ref="B3:T3"/>
    <mergeCell ref="V5:Y5"/>
    <mergeCell ref="A18:A19"/>
    <mergeCell ref="B18:T18"/>
    <mergeCell ref="C19:J19"/>
    <mergeCell ref="K19:P19"/>
    <mergeCell ref="Q19:T19"/>
  </mergeCells>
  <pageMargins left="0.31496062992125984" right="0.31496062992125984" top="0.35433070866141736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workbookViewId="0">
      <selection activeCell="S10" sqref="S10"/>
    </sheetView>
  </sheetViews>
  <sheetFormatPr defaultRowHeight="14.4"/>
  <cols>
    <col min="1" max="1" width="15.109375" customWidth="1"/>
    <col min="2" max="3" width="8.44140625" customWidth="1"/>
    <col min="4" max="5" width="9" customWidth="1"/>
    <col min="6" max="7" width="7.44140625" customWidth="1"/>
    <col min="8" max="9" width="5.5546875" customWidth="1"/>
    <col min="10" max="17" width="6.6640625" customWidth="1"/>
  </cols>
  <sheetData>
    <row r="1" spans="1:19" ht="50.25" customHeight="1">
      <c r="A1" s="14"/>
      <c r="O1" s="164" t="s">
        <v>236</v>
      </c>
      <c r="P1" s="164"/>
      <c r="Q1" s="164"/>
    </row>
    <row r="2" spans="1:19" ht="15.6">
      <c r="A2" s="13" t="s">
        <v>149</v>
      </c>
      <c r="I2" s="118" t="s">
        <v>148</v>
      </c>
      <c r="J2" s="119"/>
      <c r="K2" s="119"/>
      <c r="L2" s="119"/>
      <c r="M2" s="119"/>
      <c r="N2" s="119"/>
      <c r="O2" s="119"/>
      <c r="P2" s="119"/>
      <c r="Q2" s="119"/>
    </row>
    <row r="3" spans="1:19" ht="15" thickBot="1"/>
    <row r="4" spans="1:19" ht="16.5" customHeight="1" thickBot="1">
      <c r="A4" s="153" t="s">
        <v>136</v>
      </c>
      <c r="B4" s="156" t="s">
        <v>39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9"/>
      <c r="S4" s="8"/>
    </row>
    <row r="5" spans="1:19" ht="19.5" customHeight="1" thickBot="1">
      <c r="A5" s="154"/>
      <c r="B5" s="156" t="s">
        <v>40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9"/>
      <c r="S5" s="8"/>
    </row>
    <row r="6" spans="1:19" s="35" customFormat="1" ht="21.75" customHeight="1" thickBot="1">
      <c r="A6" s="154"/>
      <c r="B6" s="156" t="s">
        <v>256</v>
      </c>
      <c r="C6" s="156"/>
      <c r="D6" s="156" t="s">
        <v>147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9"/>
      <c r="S6" s="10"/>
    </row>
    <row r="7" spans="1:19" s="35" customFormat="1" ht="18" customHeight="1" thickBot="1">
      <c r="A7" s="155"/>
      <c r="B7" s="156"/>
      <c r="C7" s="156"/>
      <c r="D7" s="157" t="s">
        <v>138</v>
      </c>
      <c r="E7" s="158"/>
      <c r="F7" s="157" t="s">
        <v>42</v>
      </c>
      <c r="G7" s="158"/>
      <c r="H7" s="157" t="s">
        <v>140</v>
      </c>
      <c r="I7" s="158"/>
      <c r="J7" s="161" t="s">
        <v>254</v>
      </c>
      <c r="K7" s="162"/>
      <c r="L7" s="162"/>
      <c r="M7" s="162"/>
      <c r="N7" s="162"/>
      <c r="O7" s="162"/>
      <c r="P7" s="162"/>
      <c r="Q7" s="163"/>
      <c r="R7" s="9"/>
      <c r="S7" s="10"/>
    </row>
    <row r="8" spans="1:19" s="35" customFormat="1" ht="24" customHeight="1" thickBot="1">
      <c r="A8" s="156" t="s">
        <v>38</v>
      </c>
      <c r="B8" s="156"/>
      <c r="C8" s="156"/>
      <c r="D8" s="159"/>
      <c r="E8" s="160"/>
      <c r="F8" s="159"/>
      <c r="G8" s="160"/>
      <c r="H8" s="159"/>
      <c r="I8" s="160"/>
      <c r="J8" s="156" t="s">
        <v>141</v>
      </c>
      <c r="K8" s="156"/>
      <c r="L8" s="156" t="s">
        <v>143</v>
      </c>
      <c r="M8" s="156"/>
      <c r="N8" s="156" t="s">
        <v>246</v>
      </c>
      <c r="O8" s="156"/>
      <c r="P8" s="156" t="s">
        <v>145</v>
      </c>
      <c r="Q8" s="156"/>
      <c r="R8" s="9"/>
      <c r="S8" s="10"/>
    </row>
    <row r="9" spans="1:19" s="35" customFormat="1" ht="36" customHeight="1" thickBot="1">
      <c r="A9" s="156"/>
      <c r="B9" s="156" t="s">
        <v>262</v>
      </c>
      <c r="C9" s="156"/>
      <c r="D9" s="156" t="s">
        <v>41</v>
      </c>
      <c r="E9" s="156"/>
      <c r="F9" s="156" t="s">
        <v>139</v>
      </c>
      <c r="G9" s="156"/>
      <c r="H9" s="156" t="s">
        <v>43</v>
      </c>
      <c r="I9" s="156"/>
      <c r="J9" s="156" t="s">
        <v>142</v>
      </c>
      <c r="K9" s="156"/>
      <c r="L9" s="156" t="s">
        <v>44</v>
      </c>
      <c r="M9" s="156"/>
      <c r="N9" s="156" t="s">
        <v>144</v>
      </c>
      <c r="O9" s="156"/>
      <c r="P9" s="156" t="s">
        <v>146</v>
      </c>
      <c r="Q9" s="156"/>
      <c r="R9" s="9"/>
      <c r="S9" s="10"/>
    </row>
    <row r="10" spans="1:19" s="35" customFormat="1" ht="27" customHeight="1" thickBot="1">
      <c r="A10" s="36"/>
      <c r="B10" s="38">
        <v>2021</v>
      </c>
      <c r="C10" s="38">
        <v>2022</v>
      </c>
      <c r="D10" s="38">
        <v>2021</v>
      </c>
      <c r="E10" s="38">
        <v>2022</v>
      </c>
      <c r="F10" s="38">
        <v>2021</v>
      </c>
      <c r="G10" s="38">
        <v>2022</v>
      </c>
      <c r="H10" s="38">
        <v>2021</v>
      </c>
      <c r="I10" s="38">
        <v>2022</v>
      </c>
      <c r="J10" s="38">
        <v>2021</v>
      </c>
      <c r="K10" s="38">
        <v>2022</v>
      </c>
      <c r="L10" s="38">
        <v>2021</v>
      </c>
      <c r="M10" s="38">
        <v>2022</v>
      </c>
      <c r="N10" s="38">
        <v>2021</v>
      </c>
      <c r="O10" s="38">
        <v>2022</v>
      </c>
      <c r="P10" s="38">
        <v>2021</v>
      </c>
      <c r="Q10" s="38">
        <v>2022</v>
      </c>
      <c r="R10" s="9"/>
      <c r="S10" s="10"/>
    </row>
    <row r="11" spans="1:19" ht="15" thickBot="1">
      <c r="A11" s="37" t="s">
        <v>132</v>
      </c>
      <c r="B11" s="100">
        <f>B12+B13+B14+B15+B16+B17+B18+B19+B20</f>
        <v>0</v>
      </c>
      <c r="C11" s="107">
        <f t="shared" ref="C11:Q11" si="0">C12+C13+C14+C15+C16+C17+C18+C19+C20</f>
        <v>1436</v>
      </c>
      <c r="D11" s="107">
        <f t="shared" si="0"/>
        <v>0</v>
      </c>
      <c r="E11" s="107">
        <v>1392</v>
      </c>
      <c r="F11" s="107">
        <f t="shared" si="0"/>
        <v>0</v>
      </c>
      <c r="G11" s="107">
        <f t="shared" si="0"/>
        <v>714</v>
      </c>
      <c r="H11" s="107">
        <f t="shared" si="0"/>
        <v>0</v>
      </c>
      <c r="I11" s="107">
        <f t="shared" si="0"/>
        <v>443</v>
      </c>
      <c r="J11" s="107">
        <f t="shared" si="0"/>
        <v>0</v>
      </c>
      <c r="K11" s="107">
        <f t="shared" si="0"/>
        <v>43</v>
      </c>
      <c r="L11" s="107">
        <f t="shared" si="0"/>
        <v>0</v>
      </c>
      <c r="M11" s="107">
        <f t="shared" si="0"/>
        <v>1371</v>
      </c>
      <c r="N11" s="107">
        <f t="shared" si="0"/>
        <v>0</v>
      </c>
      <c r="O11" s="107">
        <f t="shared" si="0"/>
        <v>12</v>
      </c>
      <c r="P11" s="107">
        <f t="shared" si="0"/>
        <v>0</v>
      </c>
      <c r="Q11" s="107">
        <f t="shared" si="0"/>
        <v>10</v>
      </c>
      <c r="R11" s="9"/>
      <c r="S11" s="10"/>
    </row>
    <row r="12" spans="1:19" ht="15" thickBot="1">
      <c r="A12" s="37" t="s">
        <v>31</v>
      </c>
      <c r="B12" s="37"/>
      <c r="C12" s="110">
        <v>654</v>
      </c>
      <c r="D12" s="110"/>
      <c r="E12" s="110">
        <v>641</v>
      </c>
      <c r="F12" s="110"/>
      <c r="G12" s="110">
        <v>284</v>
      </c>
      <c r="H12" s="110"/>
      <c r="I12" s="110">
        <v>248</v>
      </c>
      <c r="J12" s="110"/>
      <c r="K12" s="110">
        <v>10</v>
      </c>
      <c r="L12" s="110"/>
      <c r="M12" s="110">
        <v>641</v>
      </c>
      <c r="N12" s="110"/>
      <c r="O12" s="110">
        <v>1</v>
      </c>
      <c r="P12" s="110"/>
      <c r="Q12" s="110">
        <v>2</v>
      </c>
      <c r="R12" s="9"/>
      <c r="S12" s="10"/>
    </row>
    <row r="13" spans="1:19" ht="15" thickBot="1">
      <c r="A13" s="37" t="s">
        <v>45</v>
      </c>
      <c r="B13" s="37"/>
      <c r="C13" s="110">
        <v>42</v>
      </c>
      <c r="D13" s="110"/>
      <c r="E13" s="110">
        <v>40</v>
      </c>
      <c r="F13" s="110"/>
      <c r="G13" s="110">
        <v>14</v>
      </c>
      <c r="H13" s="110"/>
      <c r="I13" s="110">
        <v>4</v>
      </c>
      <c r="J13" s="110"/>
      <c r="K13" s="110">
        <v>1</v>
      </c>
      <c r="L13" s="110"/>
      <c r="M13" s="110">
        <v>39</v>
      </c>
      <c r="N13" s="110"/>
      <c r="O13" s="110">
        <v>0</v>
      </c>
      <c r="P13" s="110"/>
      <c r="Q13" s="110">
        <v>0</v>
      </c>
      <c r="R13" s="9"/>
      <c r="S13" s="10"/>
    </row>
    <row r="14" spans="1:19" ht="15" thickBot="1">
      <c r="A14" s="37" t="s">
        <v>33</v>
      </c>
      <c r="B14" s="37"/>
      <c r="C14" s="110">
        <v>369</v>
      </c>
      <c r="D14" s="110"/>
      <c r="E14" s="110">
        <v>341</v>
      </c>
      <c r="F14" s="110"/>
      <c r="G14" s="110">
        <v>177</v>
      </c>
      <c r="H14" s="110"/>
      <c r="I14" s="110">
        <v>109</v>
      </c>
      <c r="J14" s="110"/>
      <c r="K14" s="110">
        <v>20</v>
      </c>
      <c r="L14" s="110"/>
      <c r="M14" s="110">
        <v>341</v>
      </c>
      <c r="N14" s="110"/>
      <c r="O14" s="110">
        <v>6</v>
      </c>
      <c r="P14" s="110"/>
      <c r="Q14" s="110">
        <v>2</v>
      </c>
      <c r="R14" s="9"/>
      <c r="S14" s="10"/>
    </row>
    <row r="15" spans="1:19" ht="15" thickBot="1">
      <c r="A15" s="37" t="s">
        <v>34</v>
      </c>
      <c r="B15" s="37"/>
      <c r="C15" s="110">
        <v>121</v>
      </c>
      <c r="D15" s="110"/>
      <c r="E15" s="110">
        <v>120</v>
      </c>
      <c r="F15" s="110"/>
      <c r="G15" s="110">
        <v>69</v>
      </c>
      <c r="H15" s="110"/>
      <c r="I15" s="110">
        <v>33</v>
      </c>
      <c r="J15" s="110"/>
      <c r="K15" s="110">
        <v>3</v>
      </c>
      <c r="L15" s="110"/>
      <c r="M15" s="110">
        <v>117</v>
      </c>
      <c r="N15" s="110"/>
      <c r="O15" s="110">
        <v>1</v>
      </c>
      <c r="P15" s="110"/>
      <c r="Q15" s="110">
        <v>0</v>
      </c>
      <c r="R15" s="9"/>
      <c r="S15" s="10"/>
    </row>
    <row r="16" spans="1:19" ht="15" thickBot="1">
      <c r="A16" s="37" t="s">
        <v>22</v>
      </c>
      <c r="B16" s="37"/>
      <c r="C16" s="110">
        <v>56</v>
      </c>
      <c r="D16" s="110"/>
      <c r="E16" s="110">
        <v>56</v>
      </c>
      <c r="F16" s="110"/>
      <c r="G16" s="110">
        <v>42</v>
      </c>
      <c r="H16" s="110"/>
      <c r="I16" s="110">
        <v>7</v>
      </c>
      <c r="J16" s="110"/>
      <c r="K16" s="110">
        <v>1</v>
      </c>
      <c r="L16" s="110"/>
      <c r="M16" s="110">
        <v>51</v>
      </c>
      <c r="N16" s="110"/>
      <c r="O16" s="110">
        <v>2</v>
      </c>
      <c r="P16" s="110"/>
      <c r="Q16" s="110">
        <v>4</v>
      </c>
      <c r="R16" s="9"/>
      <c r="S16" s="10"/>
    </row>
    <row r="17" spans="1:19" ht="15" thickBot="1">
      <c r="A17" s="37" t="s">
        <v>35</v>
      </c>
      <c r="B17" s="37"/>
      <c r="C17" s="110">
        <v>35</v>
      </c>
      <c r="D17" s="110"/>
      <c r="E17" s="110">
        <v>35</v>
      </c>
      <c r="F17" s="110"/>
      <c r="G17" s="110">
        <v>21</v>
      </c>
      <c r="H17" s="110"/>
      <c r="I17" s="110">
        <v>8</v>
      </c>
      <c r="J17" s="110"/>
      <c r="K17" s="110">
        <v>0</v>
      </c>
      <c r="L17" s="110"/>
      <c r="M17" s="110">
        <v>35</v>
      </c>
      <c r="N17" s="110"/>
      <c r="O17" s="110">
        <v>0</v>
      </c>
      <c r="P17" s="110"/>
      <c r="Q17" s="110">
        <v>0</v>
      </c>
      <c r="R17" s="9"/>
      <c r="S17" s="10"/>
    </row>
    <row r="18" spans="1:19" ht="15" thickBot="1">
      <c r="A18" s="37" t="s">
        <v>36</v>
      </c>
      <c r="B18" s="37"/>
      <c r="C18" s="110">
        <v>65</v>
      </c>
      <c r="D18" s="110"/>
      <c r="E18" s="110">
        <v>65</v>
      </c>
      <c r="F18" s="110"/>
      <c r="G18" s="110">
        <v>42</v>
      </c>
      <c r="H18" s="110"/>
      <c r="I18" s="110">
        <v>14</v>
      </c>
      <c r="J18" s="110"/>
      <c r="K18" s="110">
        <v>1</v>
      </c>
      <c r="L18" s="110"/>
      <c r="M18" s="110">
        <v>64</v>
      </c>
      <c r="N18" s="110"/>
      <c r="O18" s="110">
        <v>0</v>
      </c>
      <c r="P18" s="110"/>
      <c r="Q18" s="110">
        <v>0</v>
      </c>
      <c r="R18" s="9"/>
      <c r="S18" s="10"/>
    </row>
    <row r="19" spans="1:19" ht="15" thickBot="1">
      <c r="A19" s="37" t="s">
        <v>23</v>
      </c>
      <c r="B19" s="37"/>
      <c r="C19" s="110">
        <v>62</v>
      </c>
      <c r="D19" s="110"/>
      <c r="E19" s="110">
        <v>62</v>
      </c>
      <c r="F19" s="110"/>
      <c r="G19" s="110">
        <v>41</v>
      </c>
      <c r="H19" s="110"/>
      <c r="I19" s="110">
        <v>17</v>
      </c>
      <c r="J19" s="110"/>
      <c r="K19" s="110">
        <v>4</v>
      </c>
      <c r="L19" s="110"/>
      <c r="M19" s="110">
        <v>54</v>
      </c>
      <c r="N19" s="110"/>
      <c r="O19" s="110">
        <v>2</v>
      </c>
      <c r="P19" s="110"/>
      <c r="Q19" s="110">
        <v>2</v>
      </c>
      <c r="R19" s="9"/>
      <c r="S19" s="10"/>
    </row>
    <row r="20" spans="1:19" ht="15" thickBot="1">
      <c r="A20" s="37" t="s">
        <v>19</v>
      </c>
      <c r="B20" s="37"/>
      <c r="C20" s="110">
        <v>32</v>
      </c>
      <c r="D20" s="110"/>
      <c r="E20" s="110">
        <v>32</v>
      </c>
      <c r="F20" s="110"/>
      <c r="G20" s="110">
        <v>24</v>
      </c>
      <c r="H20" s="110"/>
      <c r="I20" s="110">
        <v>3</v>
      </c>
      <c r="J20" s="110"/>
      <c r="K20" s="110">
        <v>3</v>
      </c>
      <c r="L20" s="110"/>
      <c r="M20" s="110">
        <v>29</v>
      </c>
      <c r="N20" s="110"/>
      <c r="O20" s="110">
        <v>0</v>
      </c>
      <c r="P20" s="110"/>
      <c r="Q20" s="110">
        <v>0</v>
      </c>
      <c r="R20" s="9"/>
      <c r="S20" s="10"/>
    </row>
  </sheetData>
  <mergeCells count="23">
    <mergeCell ref="O1:Q1"/>
    <mergeCell ref="L9:M9"/>
    <mergeCell ref="N9:O9"/>
    <mergeCell ref="P9:Q9"/>
    <mergeCell ref="J8:K8"/>
    <mergeCell ref="L8:M8"/>
    <mergeCell ref="N8:O8"/>
    <mergeCell ref="P8:Q8"/>
    <mergeCell ref="A4:A7"/>
    <mergeCell ref="B4:Q4"/>
    <mergeCell ref="B5:Q5"/>
    <mergeCell ref="B6:C8"/>
    <mergeCell ref="D6:Q6"/>
    <mergeCell ref="D7:E8"/>
    <mergeCell ref="F7:G8"/>
    <mergeCell ref="H7:I8"/>
    <mergeCell ref="J7:Q7"/>
    <mergeCell ref="A8:A9"/>
    <mergeCell ref="B9:C9"/>
    <mergeCell ref="D9:E9"/>
    <mergeCell ref="F9:G9"/>
    <mergeCell ref="H9:I9"/>
    <mergeCell ref="J9:K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"/>
  <sheetViews>
    <sheetView workbookViewId="0">
      <selection activeCell="B11" sqref="B11"/>
    </sheetView>
  </sheetViews>
  <sheetFormatPr defaultRowHeight="14.4"/>
  <cols>
    <col min="1" max="1" width="15.109375" customWidth="1"/>
    <col min="2" max="3" width="8.44140625" customWidth="1"/>
    <col min="4" max="5" width="9" customWidth="1"/>
    <col min="6" max="7" width="7.44140625" customWidth="1"/>
    <col min="8" max="9" width="5.5546875" customWidth="1"/>
    <col min="10" max="17" width="6.6640625" customWidth="1"/>
  </cols>
  <sheetData>
    <row r="1" spans="1:19" ht="50.25" customHeight="1">
      <c r="A1" s="14"/>
      <c r="O1" s="164" t="s">
        <v>237</v>
      </c>
      <c r="P1" s="164"/>
      <c r="Q1" s="164"/>
    </row>
    <row r="2" spans="1:19">
      <c r="A2" s="48" t="s">
        <v>260</v>
      </c>
      <c r="B2" s="17"/>
      <c r="C2" s="17"/>
      <c r="D2" s="17"/>
      <c r="E2" s="17"/>
      <c r="F2" s="17"/>
      <c r="G2" s="17"/>
      <c r="H2" s="17"/>
      <c r="I2" s="118" t="s">
        <v>261</v>
      </c>
      <c r="J2" s="119"/>
      <c r="K2" s="119"/>
      <c r="L2" s="119"/>
      <c r="M2" s="119"/>
      <c r="N2" s="119"/>
      <c r="O2" s="119"/>
      <c r="P2" s="119"/>
      <c r="Q2" s="119"/>
    </row>
    <row r="3" spans="1:19" ht="15" thickBot="1"/>
    <row r="4" spans="1:19" ht="16.5" customHeight="1" thickBot="1">
      <c r="A4" s="153" t="s">
        <v>136</v>
      </c>
      <c r="B4" s="156" t="s">
        <v>46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9"/>
      <c r="S4" s="8"/>
    </row>
    <row r="5" spans="1:19" ht="19.5" customHeight="1" thickBot="1">
      <c r="A5" s="154"/>
      <c r="B5" s="156" t="s">
        <v>47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9"/>
      <c r="S5" s="8"/>
    </row>
    <row r="6" spans="1:19" s="35" customFormat="1" ht="21.75" customHeight="1" thickBot="1">
      <c r="A6" s="154"/>
      <c r="B6" s="156" t="s">
        <v>256</v>
      </c>
      <c r="C6" s="156"/>
      <c r="D6" s="156" t="s">
        <v>147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9"/>
      <c r="S6" s="10"/>
    </row>
    <row r="7" spans="1:19" s="35" customFormat="1" ht="18" customHeight="1" thickBot="1">
      <c r="A7" s="155"/>
      <c r="B7" s="156"/>
      <c r="C7" s="156"/>
      <c r="D7" s="157" t="s">
        <v>138</v>
      </c>
      <c r="E7" s="158"/>
      <c r="F7" s="157" t="s">
        <v>42</v>
      </c>
      <c r="G7" s="158"/>
      <c r="H7" s="157" t="s">
        <v>140</v>
      </c>
      <c r="I7" s="158"/>
      <c r="J7" s="161" t="s">
        <v>254</v>
      </c>
      <c r="K7" s="162"/>
      <c r="L7" s="162"/>
      <c r="M7" s="162"/>
      <c r="N7" s="162"/>
      <c r="O7" s="162"/>
      <c r="P7" s="162"/>
      <c r="Q7" s="163"/>
      <c r="R7" s="9"/>
      <c r="S7" s="10"/>
    </row>
    <row r="8" spans="1:19" s="35" customFormat="1" ht="24" customHeight="1" thickBot="1">
      <c r="A8" s="156" t="s">
        <v>38</v>
      </c>
      <c r="B8" s="156"/>
      <c r="C8" s="156"/>
      <c r="D8" s="159"/>
      <c r="E8" s="160"/>
      <c r="F8" s="159"/>
      <c r="G8" s="160"/>
      <c r="H8" s="159"/>
      <c r="I8" s="160"/>
      <c r="J8" s="156" t="s">
        <v>141</v>
      </c>
      <c r="K8" s="156"/>
      <c r="L8" s="156" t="s">
        <v>143</v>
      </c>
      <c r="M8" s="156"/>
      <c r="N8" s="156" t="s">
        <v>246</v>
      </c>
      <c r="O8" s="156"/>
      <c r="P8" s="156" t="s">
        <v>145</v>
      </c>
      <c r="Q8" s="156"/>
      <c r="R8" s="9"/>
      <c r="S8" s="10"/>
    </row>
    <row r="9" spans="1:19" s="35" customFormat="1" ht="36" customHeight="1" thickBot="1">
      <c r="A9" s="156"/>
      <c r="B9" s="156" t="s">
        <v>255</v>
      </c>
      <c r="C9" s="156"/>
      <c r="D9" s="156" t="s">
        <v>41</v>
      </c>
      <c r="E9" s="156"/>
      <c r="F9" s="156" t="s">
        <v>139</v>
      </c>
      <c r="G9" s="156"/>
      <c r="H9" s="156" t="s">
        <v>43</v>
      </c>
      <c r="I9" s="156"/>
      <c r="J9" s="156" t="s">
        <v>142</v>
      </c>
      <c r="K9" s="156"/>
      <c r="L9" s="156" t="s">
        <v>44</v>
      </c>
      <c r="M9" s="156"/>
      <c r="N9" s="156" t="s">
        <v>144</v>
      </c>
      <c r="O9" s="156"/>
      <c r="P9" s="156" t="s">
        <v>146</v>
      </c>
      <c r="Q9" s="156"/>
      <c r="R9" s="9"/>
      <c r="S9" s="10"/>
    </row>
    <row r="10" spans="1:19" s="35" customFormat="1" ht="27" customHeight="1" thickBot="1">
      <c r="A10" s="36"/>
      <c r="B10" s="38">
        <v>2021</v>
      </c>
      <c r="C10" s="38">
        <v>2022</v>
      </c>
      <c r="D10" s="38">
        <v>2021</v>
      </c>
      <c r="E10" s="38">
        <v>2022</v>
      </c>
      <c r="F10" s="38">
        <v>2021</v>
      </c>
      <c r="G10" s="38">
        <v>2022</v>
      </c>
      <c r="H10" s="38">
        <v>2021</v>
      </c>
      <c r="I10" s="38">
        <v>2022</v>
      </c>
      <c r="J10" s="38">
        <v>2021</v>
      </c>
      <c r="K10" s="38">
        <v>2022</v>
      </c>
      <c r="L10" s="38">
        <v>2021</v>
      </c>
      <c r="M10" s="38">
        <v>2022</v>
      </c>
      <c r="N10" s="38">
        <v>2021</v>
      </c>
      <c r="O10" s="38">
        <v>2022</v>
      </c>
      <c r="P10" s="38">
        <v>2021</v>
      </c>
      <c r="Q10" s="38">
        <v>2022</v>
      </c>
      <c r="R10" s="9"/>
      <c r="S10" s="10"/>
    </row>
    <row r="11" spans="1:19" ht="15" thickBot="1">
      <c r="A11" s="37" t="s">
        <v>132</v>
      </c>
      <c r="B11" s="107">
        <f>B12+B13+B14+B15+B16+B17+B18+B19+B20</f>
        <v>0</v>
      </c>
      <c r="C11" s="107">
        <f t="shared" ref="C11:Q11" si="0">C12+C13+C14+C15+C16+C17+C18+C19+C20</f>
        <v>6</v>
      </c>
      <c r="D11" s="107">
        <f t="shared" si="0"/>
        <v>0</v>
      </c>
      <c r="E11" s="107">
        <f t="shared" si="0"/>
        <v>6</v>
      </c>
      <c r="F11" s="107">
        <f t="shared" si="0"/>
        <v>0</v>
      </c>
      <c r="G11" s="107">
        <f t="shared" si="0"/>
        <v>3</v>
      </c>
      <c r="H11" s="107">
        <f t="shared" si="0"/>
        <v>0</v>
      </c>
      <c r="I11" s="107">
        <f t="shared" si="0"/>
        <v>2</v>
      </c>
      <c r="J11" s="107">
        <f t="shared" si="0"/>
        <v>0</v>
      </c>
      <c r="K11" s="107">
        <f t="shared" si="0"/>
        <v>0</v>
      </c>
      <c r="L11" s="107">
        <f t="shared" si="0"/>
        <v>0</v>
      </c>
      <c r="M11" s="107">
        <f t="shared" si="0"/>
        <v>6</v>
      </c>
      <c r="N11" s="107">
        <f t="shared" si="0"/>
        <v>0</v>
      </c>
      <c r="O11" s="107">
        <f t="shared" si="0"/>
        <v>0</v>
      </c>
      <c r="P11" s="107">
        <f t="shared" si="0"/>
        <v>0</v>
      </c>
      <c r="Q11" s="107">
        <f t="shared" si="0"/>
        <v>0</v>
      </c>
      <c r="R11" s="9"/>
      <c r="S11" s="10"/>
    </row>
    <row r="12" spans="1:19" ht="15" thickBot="1">
      <c r="A12" s="37" t="s">
        <v>31</v>
      </c>
      <c r="B12" s="37"/>
      <c r="C12" s="122">
        <v>4</v>
      </c>
      <c r="D12" s="122"/>
      <c r="E12" s="122">
        <v>4</v>
      </c>
      <c r="F12" s="122"/>
      <c r="G12" s="122">
        <v>2</v>
      </c>
      <c r="H12" s="122"/>
      <c r="I12" s="122">
        <v>2</v>
      </c>
      <c r="J12" s="122"/>
      <c r="K12" s="122"/>
      <c r="L12" s="122"/>
      <c r="M12" s="122">
        <v>4</v>
      </c>
      <c r="N12" s="37"/>
      <c r="O12" s="37"/>
      <c r="P12" s="37"/>
      <c r="Q12" s="37"/>
      <c r="R12" s="9"/>
      <c r="S12" s="10"/>
    </row>
    <row r="13" spans="1:19" ht="15" thickBot="1">
      <c r="A13" s="37" t="s">
        <v>45</v>
      </c>
      <c r="B13" s="37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37"/>
      <c r="O13" s="37"/>
      <c r="P13" s="37"/>
      <c r="Q13" s="37"/>
      <c r="R13" s="9"/>
      <c r="S13" s="10"/>
    </row>
    <row r="14" spans="1:19" ht="15" thickBot="1">
      <c r="A14" s="37" t="s">
        <v>33</v>
      </c>
      <c r="B14" s="37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37"/>
      <c r="O14" s="37"/>
      <c r="P14" s="37"/>
      <c r="Q14" s="37"/>
      <c r="R14" s="9"/>
      <c r="S14" s="10"/>
    </row>
    <row r="15" spans="1:19" ht="15" thickBot="1">
      <c r="A15" s="37" t="s">
        <v>34</v>
      </c>
      <c r="B15" s="37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37"/>
      <c r="O15" s="37"/>
      <c r="P15" s="37"/>
      <c r="Q15" s="37"/>
      <c r="R15" s="9"/>
      <c r="S15" s="10"/>
    </row>
    <row r="16" spans="1:19" ht="15" thickBot="1">
      <c r="A16" s="37" t="s">
        <v>22</v>
      </c>
      <c r="B16" s="37"/>
      <c r="C16" s="122">
        <v>2</v>
      </c>
      <c r="D16" s="122"/>
      <c r="E16" s="122">
        <v>2</v>
      </c>
      <c r="F16" s="122"/>
      <c r="G16" s="122">
        <v>1</v>
      </c>
      <c r="H16" s="122"/>
      <c r="I16" s="122"/>
      <c r="J16" s="122"/>
      <c r="K16" s="122"/>
      <c r="L16" s="122"/>
      <c r="M16" s="122">
        <v>2</v>
      </c>
      <c r="N16" s="37"/>
      <c r="O16" s="37"/>
      <c r="P16" s="37"/>
      <c r="Q16" s="37"/>
      <c r="R16" s="9"/>
      <c r="S16" s="10"/>
    </row>
    <row r="17" spans="1:19" ht="15" thickBot="1">
      <c r="A17" s="37" t="s">
        <v>35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9"/>
      <c r="S17" s="10"/>
    </row>
    <row r="18" spans="1:19" ht="15" thickBot="1">
      <c r="A18" s="37" t="s">
        <v>36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9"/>
      <c r="S18" s="10"/>
    </row>
    <row r="19" spans="1:19" ht="15" thickBot="1">
      <c r="A19" s="37" t="s">
        <v>23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9"/>
      <c r="S19" s="10"/>
    </row>
    <row r="20" spans="1:19" ht="15" thickBot="1">
      <c r="A20" s="37" t="s">
        <v>19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9"/>
      <c r="S20" s="10"/>
    </row>
  </sheetData>
  <mergeCells count="23">
    <mergeCell ref="L9:M9"/>
    <mergeCell ref="N9:O9"/>
    <mergeCell ref="P9:Q9"/>
    <mergeCell ref="A8:A9"/>
    <mergeCell ref="J8:K8"/>
    <mergeCell ref="L8:M8"/>
    <mergeCell ref="N8:O8"/>
    <mergeCell ref="P8:Q8"/>
    <mergeCell ref="B9:C9"/>
    <mergeCell ref="D9:E9"/>
    <mergeCell ref="F9:G9"/>
    <mergeCell ref="H9:I9"/>
    <mergeCell ref="J9:K9"/>
    <mergeCell ref="O1:Q1"/>
    <mergeCell ref="A4:A7"/>
    <mergeCell ref="B4:Q4"/>
    <mergeCell ref="B5:Q5"/>
    <mergeCell ref="B6:C8"/>
    <mergeCell ref="D6:Q6"/>
    <mergeCell ref="D7:E8"/>
    <mergeCell ref="F7:G8"/>
    <mergeCell ref="H7:I8"/>
    <mergeCell ref="J7:Q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0"/>
  <sheetViews>
    <sheetView workbookViewId="0">
      <selection activeCell="G14" sqref="G14"/>
    </sheetView>
  </sheetViews>
  <sheetFormatPr defaultRowHeight="14.4"/>
  <cols>
    <col min="1" max="1" width="15.109375" customWidth="1"/>
    <col min="2" max="3" width="8.44140625" customWidth="1"/>
    <col min="4" max="5" width="9" customWidth="1"/>
    <col min="6" max="7" width="7.44140625" customWidth="1"/>
    <col min="8" max="9" width="5.5546875" customWidth="1"/>
    <col min="10" max="17" width="6.6640625" customWidth="1"/>
  </cols>
  <sheetData>
    <row r="1" spans="1:19" ht="50.25" customHeight="1">
      <c r="A1" s="14"/>
      <c r="O1" s="164" t="s">
        <v>238</v>
      </c>
      <c r="P1" s="164"/>
      <c r="Q1" s="164"/>
    </row>
    <row r="2" spans="1:19" ht="15.6">
      <c r="A2" s="13" t="s">
        <v>257</v>
      </c>
      <c r="I2" s="118" t="s">
        <v>258</v>
      </c>
      <c r="J2" s="118"/>
      <c r="K2" s="118"/>
      <c r="L2" s="118"/>
      <c r="M2" s="118"/>
      <c r="N2" s="118"/>
      <c r="O2" s="118" t="s">
        <v>259</v>
      </c>
      <c r="P2" s="118"/>
      <c r="Q2" s="118"/>
    </row>
    <row r="3" spans="1:19" ht="15" thickBot="1"/>
    <row r="4" spans="1:19" ht="16.5" customHeight="1" thickBot="1">
      <c r="A4" s="153" t="s">
        <v>136</v>
      </c>
      <c r="B4" s="156" t="s">
        <v>48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9"/>
      <c r="S4" s="8"/>
    </row>
    <row r="5" spans="1:19" ht="19.5" customHeight="1" thickBot="1">
      <c r="A5" s="154"/>
      <c r="B5" s="156" t="s">
        <v>49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9"/>
      <c r="S5" s="8"/>
    </row>
    <row r="6" spans="1:19" s="35" customFormat="1" ht="21.75" customHeight="1" thickBot="1">
      <c r="A6" s="154"/>
      <c r="B6" s="156" t="s">
        <v>256</v>
      </c>
      <c r="C6" s="156"/>
      <c r="D6" s="156" t="s">
        <v>147</v>
      </c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9"/>
      <c r="S6" s="10"/>
    </row>
    <row r="7" spans="1:19" s="35" customFormat="1" ht="18" customHeight="1" thickBot="1">
      <c r="A7" s="155"/>
      <c r="B7" s="156"/>
      <c r="C7" s="156"/>
      <c r="D7" s="157" t="s">
        <v>138</v>
      </c>
      <c r="E7" s="158"/>
      <c r="F7" s="157" t="s">
        <v>42</v>
      </c>
      <c r="G7" s="158"/>
      <c r="H7" s="157" t="s">
        <v>251</v>
      </c>
      <c r="I7" s="158"/>
      <c r="J7" s="161" t="s">
        <v>254</v>
      </c>
      <c r="K7" s="162"/>
      <c r="L7" s="162"/>
      <c r="M7" s="162"/>
      <c r="N7" s="162"/>
      <c r="O7" s="162"/>
      <c r="P7" s="162"/>
      <c r="Q7" s="163"/>
      <c r="R7" s="9"/>
      <c r="S7" s="10"/>
    </row>
    <row r="8" spans="1:19" s="35" customFormat="1" ht="24" customHeight="1" thickBot="1">
      <c r="A8" s="156" t="s">
        <v>38</v>
      </c>
      <c r="B8" s="156"/>
      <c r="C8" s="156"/>
      <c r="D8" s="159"/>
      <c r="E8" s="160"/>
      <c r="F8" s="159"/>
      <c r="G8" s="160"/>
      <c r="H8" s="159"/>
      <c r="I8" s="160"/>
      <c r="J8" s="156" t="s">
        <v>141</v>
      </c>
      <c r="K8" s="156"/>
      <c r="L8" s="156" t="s">
        <v>143</v>
      </c>
      <c r="M8" s="156"/>
      <c r="N8" s="156" t="s">
        <v>246</v>
      </c>
      <c r="O8" s="156"/>
      <c r="P8" s="156" t="s">
        <v>145</v>
      </c>
      <c r="Q8" s="156"/>
      <c r="R8" s="9"/>
      <c r="S8" s="10"/>
    </row>
    <row r="9" spans="1:19" s="35" customFormat="1" ht="36" customHeight="1" thickBot="1">
      <c r="A9" s="156"/>
      <c r="B9" s="156" t="s">
        <v>255</v>
      </c>
      <c r="C9" s="156"/>
      <c r="D9" s="156" t="s">
        <v>41</v>
      </c>
      <c r="E9" s="156"/>
      <c r="F9" s="156" t="s">
        <v>139</v>
      </c>
      <c r="G9" s="156"/>
      <c r="H9" s="156" t="s">
        <v>252</v>
      </c>
      <c r="I9" s="156"/>
      <c r="J9" s="156" t="s">
        <v>142</v>
      </c>
      <c r="K9" s="156"/>
      <c r="L9" s="156" t="s">
        <v>44</v>
      </c>
      <c r="M9" s="156"/>
      <c r="N9" s="156" t="s">
        <v>144</v>
      </c>
      <c r="O9" s="156"/>
      <c r="P9" s="156" t="s">
        <v>146</v>
      </c>
      <c r="Q9" s="156"/>
      <c r="R9" s="9"/>
      <c r="S9" s="10"/>
    </row>
    <row r="10" spans="1:19" s="35" customFormat="1" ht="27" customHeight="1" thickBot="1">
      <c r="A10" s="36"/>
      <c r="B10" s="38">
        <v>2021</v>
      </c>
      <c r="C10" s="38">
        <v>2022</v>
      </c>
      <c r="D10" s="38">
        <v>2021</v>
      </c>
      <c r="E10" s="38">
        <v>2022</v>
      </c>
      <c r="F10" s="38">
        <v>2021</v>
      </c>
      <c r="G10" s="38">
        <v>2022</v>
      </c>
      <c r="H10" s="38">
        <v>2021</v>
      </c>
      <c r="I10" s="38">
        <v>2022</v>
      </c>
      <c r="J10" s="38">
        <v>2021</v>
      </c>
      <c r="K10" s="38">
        <v>2022</v>
      </c>
      <c r="L10" s="38">
        <v>2021</v>
      </c>
      <c r="M10" s="38">
        <v>2022</v>
      </c>
      <c r="N10" s="38">
        <v>2021</v>
      </c>
      <c r="O10" s="38">
        <v>2022</v>
      </c>
      <c r="P10" s="38">
        <v>2021</v>
      </c>
      <c r="Q10" s="38">
        <v>2022</v>
      </c>
      <c r="R10" s="9"/>
      <c r="S10" s="10"/>
    </row>
    <row r="11" spans="1:19" ht="15" thickBot="1">
      <c r="A11" s="37" t="s">
        <v>132</v>
      </c>
      <c r="B11" s="107">
        <f>B12+B13+B14+B15+B16+B17+B18+B19+B20</f>
        <v>0</v>
      </c>
      <c r="C11" s="107">
        <f t="shared" ref="C11:Q11" si="0">C12+C13+C14+C15+C16+C17+C18+C19+C20</f>
        <v>14</v>
      </c>
      <c r="D11" s="107">
        <f t="shared" si="0"/>
        <v>0</v>
      </c>
      <c r="E11" s="107">
        <f t="shared" si="0"/>
        <v>14</v>
      </c>
      <c r="F11" s="107">
        <f t="shared" si="0"/>
        <v>0</v>
      </c>
      <c r="G11" s="107">
        <f t="shared" si="0"/>
        <v>9</v>
      </c>
      <c r="H11" s="107">
        <f t="shared" si="0"/>
        <v>0</v>
      </c>
      <c r="I11" s="107">
        <f t="shared" si="0"/>
        <v>5</v>
      </c>
      <c r="J11" s="107">
        <f t="shared" si="0"/>
        <v>0</v>
      </c>
      <c r="K11" s="107">
        <f t="shared" si="0"/>
        <v>0</v>
      </c>
      <c r="L11" s="107">
        <f t="shared" si="0"/>
        <v>0</v>
      </c>
      <c r="M11" s="107">
        <f t="shared" si="0"/>
        <v>14</v>
      </c>
      <c r="N11" s="107">
        <f t="shared" si="0"/>
        <v>0</v>
      </c>
      <c r="O11" s="107">
        <f t="shared" si="0"/>
        <v>0</v>
      </c>
      <c r="P11" s="107">
        <f t="shared" si="0"/>
        <v>0</v>
      </c>
      <c r="Q11" s="107">
        <f t="shared" si="0"/>
        <v>0</v>
      </c>
      <c r="R11" s="9"/>
      <c r="S11" s="10"/>
    </row>
    <row r="12" spans="1:19" ht="15" thickBot="1">
      <c r="A12" s="37" t="s">
        <v>31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9"/>
      <c r="S12" s="10"/>
    </row>
    <row r="13" spans="1:19" ht="15" thickBot="1">
      <c r="A13" s="37" t="s">
        <v>45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9"/>
      <c r="S13" s="10"/>
    </row>
    <row r="14" spans="1:19" ht="15" thickBot="1">
      <c r="A14" s="37" t="s">
        <v>33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9"/>
      <c r="S14" s="10"/>
    </row>
    <row r="15" spans="1:19" ht="15" thickBot="1">
      <c r="A15" s="37" t="s">
        <v>34</v>
      </c>
      <c r="B15" s="122"/>
      <c r="C15" s="108">
        <v>14</v>
      </c>
      <c r="D15" s="108"/>
      <c r="E15" s="108">
        <v>14</v>
      </c>
      <c r="F15" s="108"/>
      <c r="G15" s="108">
        <v>9</v>
      </c>
      <c r="H15" s="108"/>
      <c r="I15" s="108">
        <v>5</v>
      </c>
      <c r="J15" s="122"/>
      <c r="K15" s="122"/>
      <c r="L15" s="122"/>
      <c r="M15" s="122">
        <v>14</v>
      </c>
      <c r="N15" s="122"/>
      <c r="O15" s="122"/>
      <c r="P15" s="122"/>
      <c r="Q15" s="122"/>
      <c r="R15" s="9"/>
      <c r="S15" s="10"/>
    </row>
    <row r="16" spans="1:19" ht="15" thickBot="1">
      <c r="A16" s="37" t="s">
        <v>22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9"/>
      <c r="S16" s="10"/>
    </row>
    <row r="17" spans="1:19" ht="15" thickBot="1">
      <c r="A17" s="37" t="s">
        <v>35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9"/>
      <c r="S17" s="10"/>
    </row>
    <row r="18" spans="1:19" ht="15" thickBot="1">
      <c r="A18" s="37" t="s">
        <v>36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9"/>
      <c r="S18" s="10"/>
    </row>
    <row r="19" spans="1:19" ht="15" thickBot="1">
      <c r="A19" s="37" t="s">
        <v>23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9"/>
      <c r="S19" s="10"/>
    </row>
    <row r="20" spans="1:19" ht="15" thickBot="1">
      <c r="A20" s="37" t="s">
        <v>19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9"/>
      <c r="S20" s="10"/>
    </row>
  </sheetData>
  <mergeCells count="23">
    <mergeCell ref="O1:Q1"/>
    <mergeCell ref="N8:O8"/>
    <mergeCell ref="N9:O9"/>
    <mergeCell ref="P8:Q8"/>
    <mergeCell ref="P9:Q9"/>
    <mergeCell ref="B4:Q4"/>
    <mergeCell ref="B5:Q5"/>
    <mergeCell ref="D6:Q6"/>
    <mergeCell ref="B6:C8"/>
    <mergeCell ref="B9:C9"/>
    <mergeCell ref="A8:A9"/>
    <mergeCell ref="J7:Q7"/>
    <mergeCell ref="D7:E8"/>
    <mergeCell ref="F7:G8"/>
    <mergeCell ref="H7:I8"/>
    <mergeCell ref="A4:A7"/>
    <mergeCell ref="D9:E9"/>
    <mergeCell ref="F9:G9"/>
    <mergeCell ref="H9:I9"/>
    <mergeCell ref="J8:K8"/>
    <mergeCell ref="J9:K9"/>
    <mergeCell ref="L8:M8"/>
    <mergeCell ref="L9:M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5"/>
  <sheetViews>
    <sheetView topLeftCell="A10" zoomScaleNormal="100" workbookViewId="0">
      <selection activeCell="AI7" sqref="AI7"/>
    </sheetView>
  </sheetViews>
  <sheetFormatPr defaultRowHeight="14.4"/>
  <cols>
    <col min="1" max="1" width="13" customWidth="1"/>
    <col min="2" max="2" width="4" customWidth="1"/>
    <col min="3" max="3" width="4.6640625" customWidth="1"/>
    <col min="4" max="4" width="4.5546875" customWidth="1"/>
    <col min="5" max="32" width="3.6640625" customWidth="1"/>
    <col min="33" max="33" width="4.109375" customWidth="1"/>
    <col min="34" max="34" width="4.6640625" customWidth="1"/>
    <col min="36" max="36" width="13.88671875" customWidth="1"/>
  </cols>
  <sheetData>
    <row r="1" spans="1:38" ht="40.5" customHeight="1">
      <c r="A1" s="14"/>
      <c r="B1" s="14"/>
      <c r="AD1" s="169" t="s">
        <v>239</v>
      </c>
      <c r="AE1" s="169"/>
      <c r="AF1" s="169"/>
      <c r="AG1" s="169"/>
      <c r="AH1" s="169"/>
    </row>
    <row r="2" spans="1:38" ht="15.6">
      <c r="A2" s="13" t="s">
        <v>178</v>
      </c>
      <c r="B2" s="13"/>
      <c r="Q2" s="13" t="s">
        <v>179</v>
      </c>
    </row>
    <row r="3" spans="1:38" ht="7.5" customHeight="1" thickBot="1"/>
    <row r="4" spans="1:38" s="35" customFormat="1" ht="11.25" customHeight="1" thickBot="1">
      <c r="A4" s="172" t="s">
        <v>0</v>
      </c>
      <c r="B4" s="142" t="s">
        <v>240</v>
      </c>
      <c r="C4" s="167" t="s">
        <v>150</v>
      </c>
      <c r="D4" s="166" t="s">
        <v>137</v>
      </c>
      <c r="E4" s="156" t="s">
        <v>151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</row>
    <row r="5" spans="1:38" s="35" customFormat="1" ht="93" customHeight="1" thickBot="1">
      <c r="A5" s="170"/>
      <c r="B5" s="143"/>
      <c r="C5" s="167"/>
      <c r="D5" s="166"/>
      <c r="E5" s="167" t="s">
        <v>152</v>
      </c>
      <c r="F5" s="166" t="s">
        <v>153</v>
      </c>
      <c r="G5" s="167" t="s">
        <v>154</v>
      </c>
      <c r="H5" s="166" t="s">
        <v>155</v>
      </c>
      <c r="I5" s="167" t="s">
        <v>156</v>
      </c>
      <c r="J5" s="166" t="s">
        <v>157</v>
      </c>
      <c r="K5" s="167" t="s">
        <v>159</v>
      </c>
      <c r="L5" s="166" t="s">
        <v>158</v>
      </c>
      <c r="M5" s="167" t="s">
        <v>160</v>
      </c>
      <c r="N5" s="166" t="s">
        <v>57</v>
      </c>
      <c r="O5" s="167" t="s">
        <v>161</v>
      </c>
      <c r="P5" s="166" t="s">
        <v>58</v>
      </c>
      <c r="Q5" s="167" t="s">
        <v>162</v>
      </c>
      <c r="R5" s="166" t="s">
        <v>163</v>
      </c>
      <c r="S5" s="167" t="s">
        <v>164</v>
      </c>
      <c r="T5" s="166" t="s">
        <v>165</v>
      </c>
      <c r="U5" s="167" t="s">
        <v>166</v>
      </c>
      <c r="V5" s="166" t="s">
        <v>167</v>
      </c>
      <c r="W5" s="167" t="s">
        <v>168</v>
      </c>
      <c r="X5" s="166" t="s">
        <v>169</v>
      </c>
      <c r="Y5" s="167" t="s">
        <v>170</v>
      </c>
      <c r="Z5" s="166" t="s">
        <v>171</v>
      </c>
      <c r="AA5" s="167" t="s">
        <v>63</v>
      </c>
      <c r="AB5" s="168" t="s">
        <v>172</v>
      </c>
      <c r="AC5" s="167" t="s">
        <v>180</v>
      </c>
      <c r="AD5" s="166" t="s">
        <v>173</v>
      </c>
      <c r="AE5" s="167" t="s">
        <v>174</v>
      </c>
      <c r="AF5" s="166" t="s">
        <v>175</v>
      </c>
      <c r="AG5" s="167" t="s">
        <v>177</v>
      </c>
      <c r="AH5" s="166" t="s">
        <v>176</v>
      </c>
    </row>
    <row r="6" spans="1:38" s="35" customFormat="1" ht="133.5" customHeight="1" thickBot="1">
      <c r="A6" s="170" t="s">
        <v>38</v>
      </c>
      <c r="B6" s="143"/>
      <c r="C6" s="167"/>
      <c r="D6" s="166"/>
      <c r="E6" s="167"/>
      <c r="F6" s="166"/>
      <c r="G6" s="167"/>
      <c r="H6" s="166"/>
      <c r="I6" s="167"/>
      <c r="J6" s="166"/>
      <c r="K6" s="167"/>
      <c r="L6" s="166"/>
      <c r="M6" s="167"/>
      <c r="N6" s="166"/>
      <c r="O6" s="167"/>
      <c r="P6" s="166"/>
      <c r="Q6" s="167"/>
      <c r="R6" s="166"/>
      <c r="S6" s="167"/>
      <c r="T6" s="166"/>
      <c r="U6" s="167"/>
      <c r="V6" s="166"/>
      <c r="W6" s="167"/>
      <c r="X6" s="166"/>
      <c r="Y6" s="167"/>
      <c r="Z6" s="166"/>
      <c r="AA6" s="167"/>
      <c r="AB6" s="168"/>
      <c r="AC6" s="167"/>
      <c r="AD6" s="166"/>
      <c r="AE6" s="167"/>
      <c r="AF6" s="166"/>
      <c r="AG6" s="167"/>
      <c r="AH6" s="166"/>
      <c r="AJ6" s="165" t="s">
        <v>249</v>
      </c>
      <c r="AK6" s="165"/>
      <c r="AL6" s="165"/>
    </row>
    <row r="7" spans="1:38" s="12" customFormat="1" ht="29.25" customHeight="1" thickBot="1">
      <c r="A7" s="171"/>
      <c r="B7" s="144"/>
      <c r="C7" s="45">
        <v>2021</v>
      </c>
      <c r="D7" s="45">
        <v>2022</v>
      </c>
      <c r="E7" s="45">
        <v>2021</v>
      </c>
      <c r="F7" s="45">
        <v>2022</v>
      </c>
      <c r="G7" s="45">
        <v>2021</v>
      </c>
      <c r="H7" s="45">
        <v>2022</v>
      </c>
      <c r="I7" s="45">
        <v>2021</v>
      </c>
      <c r="J7" s="45">
        <v>2022</v>
      </c>
      <c r="K7" s="45">
        <v>2021</v>
      </c>
      <c r="L7" s="45">
        <v>2022</v>
      </c>
      <c r="M7" s="45">
        <v>2021</v>
      </c>
      <c r="N7" s="45">
        <v>2022</v>
      </c>
      <c r="O7" s="45">
        <v>2021</v>
      </c>
      <c r="P7" s="45">
        <v>2022</v>
      </c>
      <c r="Q7" s="45">
        <v>2021</v>
      </c>
      <c r="R7" s="45">
        <v>2022</v>
      </c>
      <c r="S7" s="45">
        <v>2021</v>
      </c>
      <c r="T7" s="45">
        <v>2022</v>
      </c>
      <c r="U7" s="45">
        <v>2021</v>
      </c>
      <c r="V7" s="45">
        <v>2022</v>
      </c>
      <c r="W7" s="45">
        <v>2021</v>
      </c>
      <c r="X7" s="45">
        <v>2022</v>
      </c>
      <c r="Y7" s="45">
        <v>2021</v>
      </c>
      <c r="Z7" s="45">
        <v>2022</v>
      </c>
      <c r="AA7" s="45">
        <v>2021</v>
      </c>
      <c r="AB7" s="45">
        <v>2022</v>
      </c>
      <c r="AC7" s="45">
        <v>2021</v>
      </c>
      <c r="AD7" s="45">
        <v>2022</v>
      </c>
      <c r="AE7" s="45">
        <v>2021</v>
      </c>
      <c r="AF7" s="45">
        <v>2022</v>
      </c>
      <c r="AG7" s="45">
        <v>2021</v>
      </c>
      <c r="AH7" s="45">
        <v>2022</v>
      </c>
    </row>
    <row r="8" spans="1:38" s="12" customFormat="1" ht="29.25" customHeight="1" thickBot="1">
      <c r="A8" s="41" t="s">
        <v>131</v>
      </c>
      <c r="B8" s="41" t="s">
        <v>184</v>
      </c>
      <c r="C8" s="39">
        <v>1</v>
      </c>
      <c r="D8" s="39">
        <v>2</v>
      </c>
      <c r="E8" s="39">
        <v>3</v>
      </c>
      <c r="F8" s="39">
        <v>4</v>
      </c>
      <c r="G8" s="39">
        <v>5</v>
      </c>
      <c r="H8" s="39">
        <v>6</v>
      </c>
      <c r="I8" s="39">
        <v>7</v>
      </c>
      <c r="J8" s="39">
        <v>8</v>
      </c>
      <c r="K8" s="39">
        <v>9</v>
      </c>
      <c r="L8" s="39">
        <v>10</v>
      </c>
      <c r="M8" s="39">
        <v>11</v>
      </c>
      <c r="N8" s="39">
        <v>12</v>
      </c>
      <c r="O8" s="39">
        <v>13</v>
      </c>
      <c r="P8" s="39">
        <v>14</v>
      </c>
      <c r="Q8" s="39">
        <v>15</v>
      </c>
      <c r="R8" s="39">
        <v>16</v>
      </c>
      <c r="S8" s="39">
        <v>17</v>
      </c>
      <c r="T8" s="39">
        <v>18</v>
      </c>
      <c r="U8" s="39">
        <v>19</v>
      </c>
      <c r="V8" s="39">
        <v>20</v>
      </c>
      <c r="W8" s="39">
        <v>21</v>
      </c>
      <c r="X8" s="39">
        <v>22</v>
      </c>
      <c r="Y8" s="39">
        <v>23</v>
      </c>
      <c r="Z8" s="39">
        <v>24</v>
      </c>
      <c r="AA8" s="39">
        <v>25</v>
      </c>
      <c r="AB8" s="39">
        <v>26</v>
      </c>
      <c r="AC8" s="39">
        <v>27</v>
      </c>
      <c r="AD8" s="39">
        <v>28</v>
      </c>
      <c r="AE8" s="39">
        <v>29</v>
      </c>
      <c r="AF8" s="39">
        <v>30</v>
      </c>
      <c r="AG8" s="39">
        <v>31</v>
      </c>
      <c r="AH8" s="39">
        <v>32</v>
      </c>
      <c r="AK8" s="12">
        <v>2021</v>
      </c>
      <c r="AL8" s="12">
        <v>2022</v>
      </c>
    </row>
    <row r="9" spans="1:38" ht="15" customHeight="1" thickBot="1">
      <c r="A9" s="46" t="s">
        <v>182</v>
      </c>
      <c r="B9" s="46" t="s">
        <v>185</v>
      </c>
      <c r="C9" s="124">
        <v>123</v>
      </c>
      <c r="D9" s="124">
        <v>187</v>
      </c>
      <c r="E9" s="124">
        <v>12</v>
      </c>
      <c r="F9" s="124">
        <v>4</v>
      </c>
      <c r="G9" s="124"/>
      <c r="H9" s="124"/>
      <c r="I9" s="124">
        <v>8</v>
      </c>
      <c r="J9" s="124">
        <v>8</v>
      </c>
      <c r="K9" s="124">
        <v>18</v>
      </c>
      <c r="L9" s="124">
        <v>10</v>
      </c>
      <c r="M9" s="124"/>
      <c r="N9" s="124"/>
      <c r="O9" s="124">
        <v>1</v>
      </c>
      <c r="P9" s="124"/>
      <c r="Q9" s="124">
        <v>7</v>
      </c>
      <c r="R9" s="124">
        <v>32</v>
      </c>
      <c r="S9" s="124">
        <v>14</v>
      </c>
      <c r="T9" s="124"/>
      <c r="U9" s="124">
        <v>9</v>
      </c>
      <c r="V9" s="124">
        <v>8</v>
      </c>
      <c r="W9" s="124"/>
      <c r="X9" s="124"/>
      <c r="Y9" s="124"/>
      <c r="Z9" s="124"/>
      <c r="AA9" s="124">
        <v>1</v>
      </c>
      <c r="AB9" s="124">
        <v>5</v>
      </c>
      <c r="AC9" s="124">
        <v>2</v>
      </c>
      <c r="AD9" s="124">
        <v>3</v>
      </c>
      <c r="AE9" s="124"/>
      <c r="AF9" s="124">
        <v>15</v>
      </c>
      <c r="AG9" s="124">
        <v>51</v>
      </c>
      <c r="AH9" s="124">
        <v>102</v>
      </c>
      <c r="AJ9" s="103" t="s">
        <v>250</v>
      </c>
      <c r="AK9" s="102">
        <f>C10+C11+C12+C13+C14+C15+C16+C17+C18</f>
        <v>123</v>
      </c>
      <c r="AL9" s="102">
        <f>D10+D11+D12+D13+D14+D15+D16+D17+D18</f>
        <v>187</v>
      </c>
    </row>
    <row r="10" spans="1:38" ht="15" thickBot="1">
      <c r="A10" s="77" t="s">
        <v>31</v>
      </c>
      <c r="B10" s="46" t="s">
        <v>187</v>
      </c>
      <c r="C10" s="124">
        <v>41</v>
      </c>
      <c r="D10" s="124">
        <v>16</v>
      </c>
      <c r="E10" s="125">
        <v>2</v>
      </c>
      <c r="F10" s="125"/>
      <c r="G10" s="125"/>
      <c r="H10" s="125"/>
      <c r="I10" s="125">
        <v>1</v>
      </c>
      <c r="J10" s="125"/>
      <c r="K10" s="125">
        <v>8</v>
      </c>
      <c r="L10" s="125">
        <v>3</v>
      </c>
      <c r="M10" s="125"/>
      <c r="N10" s="125"/>
      <c r="O10" s="125"/>
      <c r="P10" s="125"/>
      <c r="Q10" s="125">
        <v>4</v>
      </c>
      <c r="R10" s="125"/>
      <c r="S10" s="125">
        <v>7</v>
      </c>
      <c r="T10" s="125"/>
      <c r="U10" s="125">
        <v>1</v>
      </c>
      <c r="V10" s="125">
        <v>1</v>
      </c>
      <c r="W10" s="125"/>
      <c r="X10" s="125"/>
      <c r="Y10" s="125"/>
      <c r="Z10" s="125"/>
      <c r="AA10" s="125"/>
      <c r="AB10" s="125">
        <v>1</v>
      </c>
      <c r="AC10" s="125">
        <v>1</v>
      </c>
      <c r="AD10" s="125"/>
      <c r="AE10" s="125"/>
      <c r="AF10" s="125">
        <v>2</v>
      </c>
      <c r="AG10" s="125">
        <v>17</v>
      </c>
      <c r="AH10" s="125">
        <v>9</v>
      </c>
    </row>
    <row r="11" spans="1:38" ht="15" thickBot="1">
      <c r="A11" s="77" t="s">
        <v>67</v>
      </c>
      <c r="B11" s="46" t="s">
        <v>189</v>
      </c>
      <c r="C11" s="124">
        <v>6</v>
      </c>
      <c r="D11" s="124">
        <v>14</v>
      </c>
      <c r="E11" s="125"/>
      <c r="F11" s="125">
        <v>1</v>
      </c>
      <c r="G11" s="125"/>
      <c r="H11" s="125"/>
      <c r="I11" s="125">
        <v>2</v>
      </c>
      <c r="J11" s="125"/>
      <c r="K11" s="125"/>
      <c r="L11" s="125">
        <v>2</v>
      </c>
      <c r="M11" s="125"/>
      <c r="N11" s="125"/>
      <c r="O11" s="125"/>
      <c r="P11" s="125"/>
      <c r="Q11" s="125"/>
      <c r="R11" s="125"/>
      <c r="S11" s="125">
        <v>1</v>
      </c>
      <c r="T11" s="125"/>
      <c r="U11" s="125"/>
      <c r="V11" s="125">
        <v>2</v>
      </c>
      <c r="W11" s="125"/>
      <c r="X11" s="125"/>
      <c r="Y11" s="125"/>
      <c r="Z11" s="125"/>
      <c r="AA11" s="125"/>
      <c r="AB11" s="125">
        <v>4</v>
      </c>
      <c r="AC11" s="125"/>
      <c r="AD11" s="125">
        <v>1</v>
      </c>
      <c r="AE11" s="125"/>
      <c r="AF11" s="125">
        <v>4</v>
      </c>
      <c r="AG11" s="125">
        <v>3</v>
      </c>
      <c r="AH11" s="125"/>
    </row>
    <row r="12" spans="1:38" ht="15" thickBot="1">
      <c r="A12" s="77" t="s">
        <v>33</v>
      </c>
      <c r="B12" s="46" t="s">
        <v>191</v>
      </c>
      <c r="C12" s="124">
        <v>27</v>
      </c>
      <c r="D12" s="124">
        <v>48</v>
      </c>
      <c r="E12" s="125">
        <v>6</v>
      </c>
      <c r="F12" s="125">
        <v>1</v>
      </c>
      <c r="G12" s="125"/>
      <c r="H12" s="125"/>
      <c r="I12" s="125">
        <v>1</v>
      </c>
      <c r="J12" s="125">
        <v>1</v>
      </c>
      <c r="K12" s="125">
        <v>1</v>
      </c>
      <c r="L12" s="125">
        <v>4</v>
      </c>
      <c r="M12" s="125"/>
      <c r="N12" s="125"/>
      <c r="O12" s="125"/>
      <c r="P12" s="125"/>
      <c r="Q12" s="125"/>
      <c r="R12" s="125">
        <v>1</v>
      </c>
      <c r="S12" s="125">
        <v>3</v>
      </c>
      <c r="T12" s="125"/>
      <c r="U12" s="125">
        <v>4</v>
      </c>
      <c r="V12" s="125">
        <v>3</v>
      </c>
      <c r="W12" s="125"/>
      <c r="X12" s="125"/>
      <c r="Y12" s="125"/>
      <c r="Z12" s="125"/>
      <c r="AA12" s="125">
        <v>1</v>
      </c>
      <c r="AB12" s="125"/>
      <c r="AC12" s="125"/>
      <c r="AD12" s="125">
        <v>1</v>
      </c>
      <c r="AE12" s="125"/>
      <c r="AF12" s="125">
        <v>1</v>
      </c>
      <c r="AG12" s="125">
        <v>11</v>
      </c>
      <c r="AH12" s="125">
        <v>36</v>
      </c>
    </row>
    <row r="13" spans="1:38" ht="15" thickBot="1">
      <c r="A13" s="77" t="s">
        <v>34</v>
      </c>
      <c r="B13" s="46" t="s">
        <v>193</v>
      </c>
      <c r="C13" s="124">
        <v>6</v>
      </c>
      <c r="D13" s="124">
        <v>15</v>
      </c>
      <c r="E13" s="125">
        <v>1</v>
      </c>
      <c r="F13" s="125"/>
      <c r="G13" s="125"/>
      <c r="H13" s="125"/>
      <c r="I13" s="125">
        <v>2</v>
      </c>
      <c r="J13" s="125">
        <v>3</v>
      </c>
      <c r="K13" s="125">
        <v>1</v>
      </c>
      <c r="L13" s="125"/>
      <c r="M13" s="125"/>
      <c r="N13" s="125"/>
      <c r="O13" s="125"/>
      <c r="P13" s="125"/>
      <c r="Q13" s="125">
        <v>1</v>
      </c>
      <c r="R13" s="125">
        <v>1</v>
      </c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>
        <v>1</v>
      </c>
      <c r="AH13" s="125">
        <v>11</v>
      </c>
    </row>
    <row r="14" spans="1:38" ht="15" thickBot="1">
      <c r="A14" s="77" t="s">
        <v>22</v>
      </c>
      <c r="B14" s="46" t="s">
        <v>195</v>
      </c>
      <c r="C14" s="124">
        <v>5</v>
      </c>
      <c r="D14" s="124">
        <v>12</v>
      </c>
      <c r="E14" s="125">
        <v>1</v>
      </c>
      <c r="F14" s="125"/>
      <c r="G14" s="125"/>
      <c r="H14" s="125"/>
      <c r="I14" s="125"/>
      <c r="J14" s="125"/>
      <c r="K14" s="125">
        <v>2</v>
      </c>
      <c r="L14" s="125">
        <v>1</v>
      </c>
      <c r="M14" s="125"/>
      <c r="N14" s="125"/>
      <c r="O14" s="125"/>
      <c r="P14" s="125"/>
      <c r="Q14" s="125"/>
      <c r="R14" s="125"/>
      <c r="S14" s="125">
        <v>1</v>
      </c>
      <c r="T14" s="125"/>
      <c r="U14" s="125"/>
      <c r="V14" s="125">
        <v>1</v>
      </c>
      <c r="W14" s="125"/>
      <c r="X14" s="125"/>
      <c r="Y14" s="125"/>
      <c r="Z14" s="125"/>
      <c r="AA14" s="125"/>
      <c r="AB14" s="125"/>
      <c r="AC14" s="125"/>
      <c r="AD14" s="125">
        <v>1</v>
      </c>
      <c r="AE14" s="125"/>
      <c r="AF14" s="125">
        <v>1</v>
      </c>
      <c r="AG14" s="125">
        <v>1</v>
      </c>
      <c r="AH14" s="125">
        <v>8</v>
      </c>
    </row>
    <row r="15" spans="1:38" ht="15" thickBot="1">
      <c r="A15" s="77" t="s">
        <v>35</v>
      </c>
      <c r="B15" s="46" t="s">
        <v>196</v>
      </c>
      <c r="C15" s="124">
        <v>19</v>
      </c>
      <c r="D15" s="124">
        <v>31</v>
      </c>
      <c r="E15" s="125">
        <v>1</v>
      </c>
      <c r="F15" s="125"/>
      <c r="G15" s="125"/>
      <c r="H15" s="125"/>
      <c r="I15" s="125"/>
      <c r="J15" s="125">
        <v>2</v>
      </c>
      <c r="K15" s="125">
        <v>2</v>
      </c>
      <c r="L15" s="125"/>
      <c r="M15" s="125"/>
      <c r="N15" s="125"/>
      <c r="O15" s="125">
        <v>1</v>
      </c>
      <c r="P15" s="125"/>
      <c r="Q15" s="125"/>
      <c r="R15" s="125"/>
      <c r="S15" s="125">
        <v>1</v>
      </c>
      <c r="T15" s="125"/>
      <c r="U15" s="125">
        <v>3</v>
      </c>
      <c r="V15" s="125">
        <v>1</v>
      </c>
      <c r="W15" s="125"/>
      <c r="X15" s="125"/>
      <c r="Y15" s="125"/>
      <c r="Z15" s="125"/>
      <c r="AA15" s="125"/>
      <c r="AB15" s="125"/>
      <c r="AC15" s="125">
        <v>1</v>
      </c>
      <c r="AD15" s="125"/>
      <c r="AE15" s="125"/>
      <c r="AF15" s="125">
        <v>4</v>
      </c>
      <c r="AG15" s="125">
        <v>10</v>
      </c>
      <c r="AH15" s="125">
        <v>24</v>
      </c>
    </row>
    <row r="16" spans="1:38" ht="15" thickBot="1">
      <c r="A16" s="77" t="s">
        <v>20</v>
      </c>
      <c r="B16" s="46" t="s">
        <v>197</v>
      </c>
      <c r="C16" s="124">
        <v>11</v>
      </c>
      <c r="D16" s="124">
        <v>40</v>
      </c>
      <c r="E16" s="125"/>
      <c r="F16" s="125">
        <v>1</v>
      </c>
      <c r="G16" s="125"/>
      <c r="H16" s="125"/>
      <c r="I16" s="125">
        <v>1</v>
      </c>
      <c r="J16" s="125">
        <v>2</v>
      </c>
      <c r="K16" s="125">
        <v>3</v>
      </c>
      <c r="L16" s="125"/>
      <c r="M16" s="125"/>
      <c r="N16" s="125"/>
      <c r="O16" s="125"/>
      <c r="P16" s="125"/>
      <c r="Q16" s="125"/>
      <c r="R16" s="125">
        <v>30</v>
      </c>
      <c r="S16" s="125"/>
      <c r="T16" s="125"/>
      <c r="U16" s="125">
        <v>1</v>
      </c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>
        <v>3</v>
      </c>
      <c r="AG16" s="125">
        <v>6</v>
      </c>
      <c r="AH16" s="125">
        <v>4</v>
      </c>
    </row>
    <row r="17" spans="1:34" ht="15" thickBot="1">
      <c r="A17" s="77" t="s">
        <v>23</v>
      </c>
      <c r="B17" s="46" t="s">
        <v>198</v>
      </c>
      <c r="C17" s="124">
        <v>3</v>
      </c>
      <c r="D17" s="124">
        <v>6</v>
      </c>
      <c r="E17" s="125">
        <v>1</v>
      </c>
      <c r="F17" s="125">
        <v>1</v>
      </c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>
        <v>1</v>
      </c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>
        <v>1</v>
      </c>
      <c r="AH17" s="125">
        <v>5</v>
      </c>
    </row>
    <row r="18" spans="1:34" ht="15" thickBot="1">
      <c r="A18" s="77" t="s">
        <v>19</v>
      </c>
      <c r="B18" s="46" t="s">
        <v>199</v>
      </c>
      <c r="C18" s="124">
        <v>5</v>
      </c>
      <c r="D18" s="124">
        <v>5</v>
      </c>
      <c r="E18" s="125"/>
      <c r="F18" s="125"/>
      <c r="G18" s="125"/>
      <c r="H18" s="125"/>
      <c r="I18" s="125">
        <v>1</v>
      </c>
      <c r="J18" s="125"/>
      <c r="K18" s="125">
        <v>1</v>
      </c>
      <c r="L18" s="125"/>
      <c r="M18" s="125"/>
      <c r="N18" s="125"/>
      <c r="O18" s="125"/>
      <c r="P18" s="125"/>
      <c r="Q18" s="125">
        <v>1</v>
      </c>
      <c r="R18" s="125"/>
      <c r="S18" s="125">
        <v>1</v>
      </c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>
        <v>1</v>
      </c>
      <c r="AH18" s="125">
        <v>5</v>
      </c>
    </row>
    <row r="22" spans="1:34">
      <c r="A22" s="14"/>
      <c r="B22" s="14"/>
    </row>
    <row r="24" spans="1:34">
      <c r="A24" s="14"/>
      <c r="B24" s="14"/>
    </row>
    <row r="25" spans="1:34">
      <c r="A25" s="14"/>
      <c r="B25" s="14"/>
    </row>
  </sheetData>
  <mergeCells count="38">
    <mergeCell ref="AD1:AH1"/>
    <mergeCell ref="B4:B7"/>
    <mergeCell ref="A6:A7"/>
    <mergeCell ref="A4:A5"/>
    <mergeCell ref="E4:AH4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F5:AF6"/>
    <mergeCell ref="AG5:AG6"/>
    <mergeCell ref="AJ6:AL6"/>
    <mergeCell ref="AH5:AH6"/>
    <mergeCell ref="AA5:AA6"/>
    <mergeCell ref="AB5:AB6"/>
    <mergeCell ref="AC5:AC6"/>
    <mergeCell ref="AD5:AD6"/>
    <mergeCell ref="AE5:AE6"/>
  </mergeCells>
  <pageMargins left="0.51181102362204722" right="0.31496062992125984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2"/>
  <sheetViews>
    <sheetView topLeftCell="A7" zoomScale="130" zoomScaleNormal="130" workbookViewId="0">
      <selection activeCell="C8" sqref="C8"/>
    </sheetView>
  </sheetViews>
  <sheetFormatPr defaultRowHeight="14.4"/>
  <cols>
    <col min="1" max="1" width="13.44140625" customWidth="1"/>
    <col min="2" max="18" width="3.5546875" customWidth="1"/>
    <col min="19" max="19" width="4.6640625" customWidth="1"/>
    <col min="20" max="26" width="3.5546875" customWidth="1"/>
    <col min="27" max="27" width="4.44140625" customWidth="1"/>
    <col min="28" max="28" width="4.109375" customWidth="1"/>
    <col min="29" max="34" width="3.5546875" customWidth="1"/>
    <col min="36" max="39" width="7" customWidth="1"/>
  </cols>
  <sheetData>
    <row r="1" spans="1:39" ht="36.75" customHeight="1">
      <c r="A1" s="14"/>
      <c r="AD1" s="151" t="s">
        <v>241</v>
      </c>
      <c r="AE1" s="151"/>
      <c r="AF1" s="151"/>
      <c r="AG1" s="151"/>
      <c r="AH1" s="151"/>
    </row>
    <row r="2" spans="1:39" s="17" customFormat="1" ht="27" customHeight="1">
      <c r="A2" s="173" t="s">
        <v>200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 t="s">
        <v>201</v>
      </c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1:39" ht="11.25" customHeight="1" thickBot="1"/>
    <row r="4" spans="1:39" s="35" customFormat="1" ht="14.25" customHeight="1" thickBot="1">
      <c r="A4" s="174" t="s">
        <v>183</v>
      </c>
      <c r="B4" s="174" t="s">
        <v>181</v>
      </c>
      <c r="C4" s="167" t="s">
        <v>68</v>
      </c>
      <c r="D4" s="166" t="s">
        <v>69</v>
      </c>
      <c r="E4" s="130" t="s">
        <v>202</v>
      </c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31"/>
    </row>
    <row r="5" spans="1:39" s="35" customFormat="1" ht="204.75" customHeight="1" thickBot="1">
      <c r="A5" s="174"/>
      <c r="B5" s="174"/>
      <c r="C5" s="167"/>
      <c r="D5" s="166"/>
      <c r="E5" s="85" t="s">
        <v>50</v>
      </c>
      <c r="F5" s="86" t="s">
        <v>51</v>
      </c>
      <c r="G5" s="85" t="s">
        <v>52</v>
      </c>
      <c r="H5" s="86" t="s">
        <v>53</v>
      </c>
      <c r="I5" s="85" t="s">
        <v>253</v>
      </c>
      <c r="J5" s="86" t="s">
        <v>54</v>
      </c>
      <c r="K5" s="85" t="s">
        <v>70</v>
      </c>
      <c r="L5" s="86" t="s">
        <v>55</v>
      </c>
      <c r="M5" s="85" t="s">
        <v>56</v>
      </c>
      <c r="N5" s="86" t="s">
        <v>57</v>
      </c>
      <c r="O5" s="85" t="s">
        <v>71</v>
      </c>
      <c r="P5" s="86" t="s">
        <v>58</v>
      </c>
      <c r="Q5" s="44" t="s">
        <v>59</v>
      </c>
      <c r="R5" s="44" t="s">
        <v>60</v>
      </c>
      <c r="S5" s="85" t="s">
        <v>61</v>
      </c>
      <c r="T5" s="86" t="s">
        <v>72</v>
      </c>
      <c r="U5" s="85" t="s">
        <v>73</v>
      </c>
      <c r="V5" s="86" t="s">
        <v>62</v>
      </c>
      <c r="W5" s="85" t="s">
        <v>74</v>
      </c>
      <c r="X5" s="86" t="s">
        <v>75</v>
      </c>
      <c r="Y5" s="85" t="s">
        <v>76</v>
      </c>
      <c r="Z5" s="86" t="s">
        <v>77</v>
      </c>
      <c r="AA5" s="85" t="s">
        <v>78</v>
      </c>
      <c r="AB5" s="86" t="s">
        <v>79</v>
      </c>
      <c r="AC5" s="85" t="s">
        <v>80</v>
      </c>
      <c r="AD5" s="86" t="s">
        <v>64</v>
      </c>
      <c r="AE5" s="85" t="s">
        <v>66</v>
      </c>
      <c r="AF5" s="86" t="s">
        <v>65</v>
      </c>
      <c r="AG5" s="85" t="s">
        <v>81</v>
      </c>
      <c r="AH5" s="86" t="s">
        <v>82</v>
      </c>
      <c r="AJ5" s="165" t="s">
        <v>249</v>
      </c>
      <c r="AK5" s="165"/>
      <c r="AL5" s="165"/>
      <c r="AM5" s="165"/>
    </row>
    <row r="6" spans="1:39" s="43" customFormat="1" ht="28.5" customHeight="1" thickBot="1">
      <c r="A6" s="174"/>
      <c r="B6" s="174"/>
      <c r="C6" s="45">
        <v>2021</v>
      </c>
      <c r="D6" s="45">
        <v>2022</v>
      </c>
      <c r="E6" s="45">
        <v>2021</v>
      </c>
      <c r="F6" s="45">
        <v>2022</v>
      </c>
      <c r="G6" s="45">
        <v>2021</v>
      </c>
      <c r="H6" s="45">
        <v>2022</v>
      </c>
      <c r="I6" s="45">
        <v>2021</v>
      </c>
      <c r="J6" s="45">
        <v>2022</v>
      </c>
      <c r="K6" s="45">
        <v>2021</v>
      </c>
      <c r="L6" s="45">
        <v>2022</v>
      </c>
      <c r="M6" s="45">
        <v>2021</v>
      </c>
      <c r="N6" s="45">
        <v>2022</v>
      </c>
      <c r="O6" s="45">
        <v>2021</v>
      </c>
      <c r="P6" s="45">
        <v>2022</v>
      </c>
      <c r="Q6" s="45">
        <v>2021</v>
      </c>
      <c r="R6" s="45">
        <v>2022</v>
      </c>
      <c r="S6" s="45">
        <v>2021</v>
      </c>
      <c r="T6" s="45">
        <v>2022</v>
      </c>
      <c r="U6" s="45">
        <v>2021</v>
      </c>
      <c r="V6" s="45">
        <v>2022</v>
      </c>
      <c r="W6" s="45">
        <v>2021</v>
      </c>
      <c r="X6" s="45">
        <v>2022</v>
      </c>
      <c r="Y6" s="45">
        <v>2021</v>
      </c>
      <c r="Z6" s="45">
        <v>2022</v>
      </c>
      <c r="AA6" s="45">
        <v>2021</v>
      </c>
      <c r="AB6" s="45">
        <v>2022</v>
      </c>
      <c r="AC6" s="45">
        <v>2021</v>
      </c>
      <c r="AD6" s="45">
        <v>2022</v>
      </c>
      <c r="AE6" s="45">
        <v>2021</v>
      </c>
      <c r="AF6" s="45">
        <v>2022</v>
      </c>
      <c r="AG6" s="45">
        <v>2021</v>
      </c>
      <c r="AH6" s="45">
        <v>2022</v>
      </c>
      <c r="AK6" s="12"/>
      <c r="AL6" s="12"/>
      <c r="AM6" s="12"/>
    </row>
    <row r="7" spans="1:39" s="35" customFormat="1" ht="15" thickBot="1">
      <c r="A7" s="81" t="s">
        <v>131</v>
      </c>
      <c r="B7" s="81" t="s">
        <v>184</v>
      </c>
      <c r="C7" s="82">
        <v>1</v>
      </c>
      <c r="D7" s="82">
        <v>2</v>
      </c>
      <c r="E7" s="82">
        <v>3</v>
      </c>
      <c r="F7" s="82">
        <v>4</v>
      </c>
      <c r="G7" s="82">
        <v>5</v>
      </c>
      <c r="H7" s="82">
        <v>6</v>
      </c>
      <c r="I7" s="82">
        <v>7</v>
      </c>
      <c r="J7" s="82">
        <v>8</v>
      </c>
      <c r="K7" s="82">
        <v>9</v>
      </c>
      <c r="L7" s="82">
        <v>10</v>
      </c>
      <c r="M7" s="82">
        <v>11</v>
      </c>
      <c r="N7" s="82">
        <v>12</v>
      </c>
      <c r="O7" s="82">
        <v>13</v>
      </c>
      <c r="P7" s="82">
        <v>14</v>
      </c>
      <c r="Q7" s="82">
        <v>15</v>
      </c>
      <c r="R7" s="82">
        <v>16</v>
      </c>
      <c r="S7" s="82">
        <v>17</v>
      </c>
      <c r="T7" s="82">
        <v>18</v>
      </c>
      <c r="U7" s="82">
        <v>19</v>
      </c>
      <c r="V7" s="82">
        <v>20</v>
      </c>
      <c r="W7" s="82">
        <v>21</v>
      </c>
      <c r="X7" s="82">
        <v>22</v>
      </c>
      <c r="Y7" s="82">
        <v>23</v>
      </c>
      <c r="Z7" s="82">
        <v>24</v>
      </c>
      <c r="AA7" s="82">
        <v>25</v>
      </c>
      <c r="AB7" s="82">
        <v>26</v>
      </c>
      <c r="AC7" s="82">
        <v>27</v>
      </c>
      <c r="AD7" s="82">
        <v>28</v>
      </c>
      <c r="AE7" s="82">
        <v>29</v>
      </c>
      <c r="AF7" s="82">
        <v>30</v>
      </c>
      <c r="AG7" s="82">
        <v>31</v>
      </c>
      <c r="AH7" s="82">
        <v>32</v>
      </c>
      <c r="AJ7" s="12"/>
      <c r="AK7" s="12">
        <v>2021</v>
      </c>
      <c r="AL7" s="12">
        <v>2022</v>
      </c>
    </row>
    <row r="8" spans="1:39" ht="18" customHeight="1" thickBot="1">
      <c r="A8" s="42" t="s">
        <v>182</v>
      </c>
      <c r="B8" s="46" t="s">
        <v>185</v>
      </c>
      <c r="C8" s="126">
        <v>34</v>
      </c>
      <c r="D8" s="126">
        <v>99</v>
      </c>
      <c r="E8" s="127">
        <v>7</v>
      </c>
      <c r="F8" s="127">
        <v>1</v>
      </c>
      <c r="G8" s="127"/>
      <c r="H8" s="127"/>
      <c r="I8" s="127">
        <v>6</v>
      </c>
      <c r="J8" s="127">
        <v>5</v>
      </c>
      <c r="K8" s="127">
        <v>7</v>
      </c>
      <c r="L8" s="127">
        <v>5</v>
      </c>
      <c r="M8" s="47"/>
      <c r="N8" s="47"/>
      <c r="O8" s="47"/>
      <c r="P8" s="47"/>
      <c r="Q8" s="127">
        <v>2</v>
      </c>
      <c r="R8" s="127">
        <v>16</v>
      </c>
      <c r="S8" s="127">
        <v>2</v>
      </c>
      <c r="T8" s="127"/>
      <c r="U8" s="127">
        <v>3</v>
      </c>
      <c r="V8" s="127">
        <v>2</v>
      </c>
      <c r="W8" s="47"/>
      <c r="X8" s="47"/>
      <c r="Y8" s="47"/>
      <c r="Z8" s="47"/>
      <c r="AA8" s="47"/>
      <c r="AB8" s="127">
        <v>4</v>
      </c>
      <c r="AC8" s="127"/>
      <c r="AD8" s="127">
        <v>2</v>
      </c>
      <c r="AE8" s="127"/>
      <c r="AF8" s="127">
        <v>10</v>
      </c>
      <c r="AG8" s="127">
        <v>7</v>
      </c>
      <c r="AH8" s="127">
        <v>54</v>
      </c>
      <c r="AJ8" s="103" t="s">
        <v>250</v>
      </c>
      <c r="AK8" s="105">
        <f>C9+C10+C11+C12+C13+C14+C15+C16+C17</f>
        <v>34</v>
      </c>
      <c r="AL8" s="105">
        <f>D9+D10+D11+D12+D13+D14+D15+D16+D17</f>
        <v>99</v>
      </c>
    </row>
    <row r="9" spans="1:39" ht="18" customHeight="1" thickBot="1">
      <c r="A9" s="42" t="s">
        <v>31</v>
      </c>
      <c r="B9" s="46" t="s">
        <v>187</v>
      </c>
      <c r="C9" s="126">
        <v>7</v>
      </c>
      <c r="D9" s="126">
        <v>9</v>
      </c>
      <c r="E9" s="128">
        <v>2</v>
      </c>
      <c r="F9" s="128"/>
      <c r="G9" s="128"/>
      <c r="H9" s="128"/>
      <c r="I9" s="128">
        <v>1</v>
      </c>
      <c r="J9" s="128"/>
      <c r="K9" s="128">
        <v>2</v>
      </c>
      <c r="L9" s="128">
        <v>1</v>
      </c>
      <c r="M9" s="11"/>
      <c r="N9" s="11"/>
      <c r="O9" s="11"/>
      <c r="P9" s="11"/>
      <c r="Q9" s="128">
        <v>1</v>
      </c>
      <c r="R9" s="128"/>
      <c r="S9" s="128"/>
      <c r="T9" s="128"/>
      <c r="U9" s="128"/>
      <c r="V9" s="128"/>
      <c r="W9" s="11"/>
      <c r="X9" s="11"/>
      <c r="Y9" s="11"/>
      <c r="Z9" s="11"/>
      <c r="AA9" s="11"/>
      <c r="AB9" s="128"/>
      <c r="AC9" s="128"/>
      <c r="AD9" s="128"/>
      <c r="AE9" s="128"/>
      <c r="AF9" s="128">
        <v>2</v>
      </c>
      <c r="AG9" s="128">
        <v>1</v>
      </c>
      <c r="AH9" s="128">
        <v>6</v>
      </c>
    </row>
    <row r="10" spans="1:39" ht="18" customHeight="1" thickBot="1">
      <c r="A10" s="42" t="s">
        <v>67</v>
      </c>
      <c r="B10" s="46" t="s">
        <v>189</v>
      </c>
      <c r="C10" s="126">
        <v>2</v>
      </c>
      <c r="D10" s="126">
        <v>11</v>
      </c>
      <c r="E10" s="128"/>
      <c r="F10" s="128"/>
      <c r="G10" s="128"/>
      <c r="H10" s="128"/>
      <c r="I10" s="128">
        <v>2</v>
      </c>
      <c r="J10" s="128"/>
      <c r="K10" s="128"/>
      <c r="L10" s="128">
        <v>1</v>
      </c>
      <c r="M10" s="11"/>
      <c r="N10" s="11"/>
      <c r="O10" s="11"/>
      <c r="P10" s="11"/>
      <c r="Q10" s="128"/>
      <c r="R10" s="128"/>
      <c r="S10" s="128"/>
      <c r="T10" s="128"/>
      <c r="U10" s="128"/>
      <c r="V10" s="128">
        <v>1</v>
      </c>
      <c r="W10" s="11"/>
      <c r="X10" s="11"/>
      <c r="Y10" s="11"/>
      <c r="Z10" s="11"/>
      <c r="AA10" s="11"/>
      <c r="AB10" s="128">
        <v>4</v>
      </c>
      <c r="AC10" s="128"/>
      <c r="AD10" s="128">
        <v>1</v>
      </c>
      <c r="AE10" s="128"/>
      <c r="AF10" s="128">
        <v>4</v>
      </c>
      <c r="AG10" s="128"/>
      <c r="AH10" s="128"/>
    </row>
    <row r="11" spans="1:39" ht="18" customHeight="1" thickBot="1">
      <c r="A11" s="42" t="s">
        <v>33</v>
      </c>
      <c r="B11" s="46" t="s">
        <v>191</v>
      </c>
      <c r="C11" s="126">
        <v>10</v>
      </c>
      <c r="D11" s="126">
        <v>27</v>
      </c>
      <c r="E11" s="128">
        <v>4</v>
      </c>
      <c r="F11" s="128"/>
      <c r="G11" s="128"/>
      <c r="H11" s="128"/>
      <c r="I11" s="128">
        <v>1</v>
      </c>
      <c r="J11" s="128"/>
      <c r="K11" s="128"/>
      <c r="L11" s="128">
        <v>3</v>
      </c>
      <c r="M11" s="11"/>
      <c r="N11" s="11"/>
      <c r="O11" s="11"/>
      <c r="P11" s="11"/>
      <c r="Q11" s="128"/>
      <c r="R11" s="128"/>
      <c r="S11" s="128">
        <v>1</v>
      </c>
      <c r="T11" s="128"/>
      <c r="U11" s="128">
        <v>3</v>
      </c>
      <c r="V11" s="128"/>
      <c r="W11" s="11"/>
      <c r="X11" s="11"/>
      <c r="Y11" s="11"/>
      <c r="Z11" s="11"/>
      <c r="AA11" s="11"/>
      <c r="AB11" s="128"/>
      <c r="AC11" s="128"/>
      <c r="AD11" s="128">
        <v>1</v>
      </c>
      <c r="AE11" s="128"/>
      <c r="AF11" s="128">
        <v>1</v>
      </c>
      <c r="AG11" s="128">
        <v>1</v>
      </c>
      <c r="AH11" s="128">
        <v>22</v>
      </c>
    </row>
    <row r="12" spans="1:39" ht="18" customHeight="1" thickBot="1">
      <c r="A12" s="42" t="s">
        <v>34</v>
      </c>
      <c r="B12" s="46" t="s">
        <v>193</v>
      </c>
      <c r="C12" s="126">
        <v>1</v>
      </c>
      <c r="D12" s="126">
        <v>4</v>
      </c>
      <c r="E12" s="128"/>
      <c r="F12" s="128"/>
      <c r="G12" s="128"/>
      <c r="H12" s="128"/>
      <c r="I12" s="128">
        <v>1</v>
      </c>
      <c r="J12" s="128">
        <v>3</v>
      </c>
      <c r="K12" s="128"/>
      <c r="L12" s="128"/>
      <c r="M12" s="11"/>
      <c r="N12" s="11"/>
      <c r="O12" s="11"/>
      <c r="P12" s="11"/>
      <c r="Q12" s="128"/>
      <c r="R12" s="128"/>
      <c r="S12" s="128"/>
      <c r="T12" s="128"/>
      <c r="U12" s="128"/>
      <c r="V12" s="128"/>
      <c r="W12" s="11"/>
      <c r="X12" s="11"/>
      <c r="Y12" s="11"/>
      <c r="Z12" s="11"/>
      <c r="AA12" s="11"/>
      <c r="AB12" s="128"/>
      <c r="AC12" s="128"/>
      <c r="AD12" s="128"/>
      <c r="AE12" s="128"/>
      <c r="AF12" s="128"/>
      <c r="AG12" s="128"/>
      <c r="AH12" s="128">
        <v>1</v>
      </c>
    </row>
    <row r="13" spans="1:39" ht="18" customHeight="1" thickBot="1">
      <c r="A13" s="42" t="s">
        <v>22</v>
      </c>
      <c r="B13" s="46" t="s">
        <v>195</v>
      </c>
      <c r="C13" s="126">
        <v>1</v>
      </c>
      <c r="D13" s="126">
        <v>7</v>
      </c>
      <c r="E13" s="128"/>
      <c r="F13" s="128"/>
      <c r="G13" s="128"/>
      <c r="H13" s="128"/>
      <c r="I13" s="128"/>
      <c r="J13" s="128"/>
      <c r="K13" s="128">
        <v>1</v>
      </c>
      <c r="L13" s="128"/>
      <c r="M13" s="11"/>
      <c r="N13" s="11"/>
      <c r="O13" s="11"/>
      <c r="P13" s="11"/>
      <c r="Q13" s="128"/>
      <c r="R13" s="128"/>
      <c r="S13" s="128"/>
      <c r="T13" s="128"/>
      <c r="U13" s="128"/>
      <c r="V13" s="128">
        <v>1</v>
      </c>
      <c r="W13" s="11"/>
      <c r="X13" s="11"/>
      <c r="Y13" s="11"/>
      <c r="Z13" s="11"/>
      <c r="AA13" s="11"/>
      <c r="AB13" s="128"/>
      <c r="AC13" s="128"/>
      <c r="AD13" s="128"/>
      <c r="AE13" s="128"/>
      <c r="AF13" s="128"/>
      <c r="AG13" s="128"/>
      <c r="AH13" s="128">
        <v>6</v>
      </c>
    </row>
    <row r="14" spans="1:39" ht="18" customHeight="1" thickBot="1">
      <c r="A14" s="42" t="s">
        <v>35</v>
      </c>
      <c r="B14" s="46" t="s">
        <v>196</v>
      </c>
      <c r="C14" s="126">
        <v>4</v>
      </c>
      <c r="D14" s="126">
        <v>11</v>
      </c>
      <c r="E14" s="128">
        <v>1</v>
      </c>
      <c r="F14" s="128"/>
      <c r="G14" s="128"/>
      <c r="H14" s="128"/>
      <c r="I14" s="128"/>
      <c r="J14" s="128">
        <v>1</v>
      </c>
      <c r="K14" s="128"/>
      <c r="L14" s="128"/>
      <c r="M14" s="11"/>
      <c r="N14" s="11"/>
      <c r="O14" s="11"/>
      <c r="P14" s="11"/>
      <c r="Q14" s="128"/>
      <c r="R14" s="128"/>
      <c r="S14" s="128"/>
      <c r="T14" s="128"/>
      <c r="U14" s="128"/>
      <c r="V14" s="128"/>
      <c r="W14" s="11"/>
      <c r="X14" s="11"/>
      <c r="Y14" s="11"/>
      <c r="Z14" s="11"/>
      <c r="AA14" s="11"/>
      <c r="AB14" s="128"/>
      <c r="AC14" s="128"/>
      <c r="AD14" s="128"/>
      <c r="AE14" s="128"/>
      <c r="AF14" s="128">
        <v>2</v>
      </c>
      <c r="AG14" s="128">
        <v>3</v>
      </c>
      <c r="AH14" s="128">
        <v>8</v>
      </c>
    </row>
    <row r="15" spans="1:39" ht="18" customHeight="1" thickBot="1">
      <c r="A15" s="42" t="s">
        <v>20</v>
      </c>
      <c r="B15" s="46" t="s">
        <v>197</v>
      </c>
      <c r="C15" s="126">
        <v>4</v>
      </c>
      <c r="D15" s="126">
        <v>21</v>
      </c>
      <c r="E15" s="128"/>
      <c r="F15" s="128"/>
      <c r="G15" s="128"/>
      <c r="H15" s="128"/>
      <c r="I15" s="128"/>
      <c r="J15" s="128">
        <v>1</v>
      </c>
      <c r="K15" s="128">
        <v>3</v>
      </c>
      <c r="L15" s="128"/>
      <c r="M15" s="11"/>
      <c r="N15" s="11"/>
      <c r="O15" s="11"/>
      <c r="P15" s="11"/>
      <c r="Q15" s="128"/>
      <c r="R15" s="128">
        <v>16</v>
      </c>
      <c r="S15" s="128"/>
      <c r="T15" s="128"/>
      <c r="U15" s="128"/>
      <c r="V15" s="128"/>
      <c r="W15" s="11"/>
      <c r="X15" s="11"/>
      <c r="Y15" s="11"/>
      <c r="Z15" s="11"/>
      <c r="AA15" s="11"/>
      <c r="AB15" s="128"/>
      <c r="AC15" s="128"/>
      <c r="AD15" s="128"/>
      <c r="AE15" s="128"/>
      <c r="AF15" s="128">
        <v>1</v>
      </c>
      <c r="AG15" s="128">
        <v>1</v>
      </c>
      <c r="AH15" s="128">
        <v>3</v>
      </c>
    </row>
    <row r="16" spans="1:39" ht="18" customHeight="1" thickBot="1">
      <c r="A16" s="42" t="s">
        <v>23</v>
      </c>
      <c r="B16" s="46" t="s">
        <v>198</v>
      </c>
      <c r="C16" s="126"/>
      <c r="D16" s="126">
        <v>5</v>
      </c>
      <c r="E16" s="128"/>
      <c r="F16" s="128">
        <v>1</v>
      </c>
      <c r="G16" s="128"/>
      <c r="H16" s="128"/>
      <c r="I16" s="128"/>
      <c r="J16" s="128"/>
      <c r="K16" s="128"/>
      <c r="L16" s="128"/>
      <c r="M16" s="11"/>
      <c r="N16" s="11"/>
      <c r="O16" s="11"/>
      <c r="P16" s="11"/>
      <c r="Q16" s="128"/>
      <c r="R16" s="128"/>
      <c r="S16" s="128"/>
      <c r="T16" s="128"/>
      <c r="U16" s="128"/>
      <c r="V16" s="128"/>
      <c r="W16" s="11"/>
      <c r="X16" s="11"/>
      <c r="Y16" s="11"/>
      <c r="Z16" s="11"/>
      <c r="AA16" s="11"/>
      <c r="AB16" s="128"/>
      <c r="AC16" s="128"/>
      <c r="AD16" s="128"/>
      <c r="AE16" s="128"/>
      <c r="AF16" s="128"/>
      <c r="AG16" s="128"/>
      <c r="AH16" s="128">
        <v>4</v>
      </c>
    </row>
    <row r="17" spans="1:34" ht="18" customHeight="1" thickBot="1">
      <c r="A17" s="42" t="s">
        <v>19</v>
      </c>
      <c r="B17" s="46" t="s">
        <v>199</v>
      </c>
      <c r="C17" s="126">
        <v>5</v>
      </c>
      <c r="D17" s="126">
        <v>4</v>
      </c>
      <c r="E17" s="128"/>
      <c r="F17" s="128"/>
      <c r="G17" s="128"/>
      <c r="H17" s="128"/>
      <c r="I17" s="128">
        <v>1</v>
      </c>
      <c r="J17" s="128"/>
      <c r="K17" s="128">
        <v>1</v>
      </c>
      <c r="L17" s="128"/>
      <c r="M17" s="11"/>
      <c r="N17" s="11"/>
      <c r="O17" s="11"/>
      <c r="P17" s="11"/>
      <c r="Q17" s="128">
        <v>1</v>
      </c>
      <c r="R17" s="128"/>
      <c r="S17" s="128">
        <v>1</v>
      </c>
      <c r="T17" s="128"/>
      <c r="U17" s="128"/>
      <c r="V17" s="128"/>
      <c r="W17" s="11"/>
      <c r="X17" s="11"/>
      <c r="Y17" s="11"/>
      <c r="Z17" s="11"/>
      <c r="AA17" s="11"/>
      <c r="AB17" s="128"/>
      <c r="AC17" s="128"/>
      <c r="AD17" s="128"/>
      <c r="AE17" s="128"/>
      <c r="AF17" s="128"/>
      <c r="AG17" s="128">
        <v>1</v>
      </c>
      <c r="AH17" s="128">
        <v>4</v>
      </c>
    </row>
    <row r="18" spans="1:34">
      <c r="A18" s="17"/>
      <c r="B18" s="17"/>
    </row>
    <row r="19" spans="1:34">
      <c r="A19" s="17"/>
      <c r="B19" s="17"/>
    </row>
    <row r="22" spans="1:34">
      <c r="A22" s="34"/>
    </row>
  </sheetData>
  <mergeCells count="9">
    <mergeCell ref="AJ5:AM5"/>
    <mergeCell ref="AD1:AH1"/>
    <mergeCell ref="E4:AH4"/>
    <mergeCell ref="A2:Q2"/>
    <mergeCell ref="R2:AH2"/>
    <mergeCell ref="A4:A6"/>
    <mergeCell ref="C4:C5"/>
    <mergeCell ref="D4:D5"/>
    <mergeCell ref="B4:B6"/>
  </mergeCells>
  <pageMargins left="0.70866141732283472" right="0.11811023622047245" top="0.55118110236220474" bottom="0.35433070866141736" header="0.11811023622047245" footer="0.11811023622047245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8"/>
  <sheetViews>
    <sheetView topLeftCell="A7" zoomScale="130" zoomScaleNormal="130" workbookViewId="0">
      <selection activeCell="AJ12" sqref="AJ12"/>
    </sheetView>
  </sheetViews>
  <sheetFormatPr defaultColWidth="9.109375" defaultRowHeight="12"/>
  <cols>
    <col min="1" max="1" width="12.88671875" style="18" customWidth="1"/>
    <col min="2" max="2" width="3.44140625" style="18" customWidth="1"/>
    <col min="3" max="12" width="3.109375" style="18" customWidth="1"/>
    <col min="13" max="18" width="3.88671875" style="18" customWidth="1"/>
    <col min="19" max="19" width="5.44140625" style="18" customWidth="1"/>
    <col min="20" max="20" width="5.33203125" style="18" customWidth="1"/>
    <col min="21" max="22" width="3.109375" style="18" customWidth="1"/>
    <col min="23" max="23" width="3.5546875" style="18" customWidth="1"/>
    <col min="24" max="24" width="5.109375" style="18" customWidth="1"/>
    <col min="25" max="25" width="5.5546875" style="18" customWidth="1"/>
    <col min="26" max="26" width="5.109375" style="18" customWidth="1"/>
    <col min="27" max="28" width="4.6640625" style="18" customWidth="1"/>
    <col min="29" max="32" width="4" style="18" customWidth="1"/>
    <col min="33" max="34" width="3.109375" style="18" customWidth="1"/>
    <col min="35" max="36" width="9.109375" style="18"/>
    <col min="37" max="38" width="6.6640625" style="18" customWidth="1"/>
    <col min="39" max="16384" width="9.109375" style="18"/>
  </cols>
  <sheetData>
    <row r="1" spans="1:39" ht="38.25" customHeight="1">
      <c r="A1" s="14"/>
      <c r="AD1" s="151" t="s">
        <v>242</v>
      </c>
      <c r="AE1" s="151"/>
      <c r="AF1" s="151"/>
      <c r="AG1" s="151"/>
      <c r="AH1" s="151"/>
    </row>
    <row r="2" spans="1:39" ht="8.25" customHeight="1"/>
    <row r="3" spans="1:39" ht="13.8">
      <c r="A3" s="48" t="s">
        <v>213</v>
      </c>
      <c r="R3" s="48" t="s">
        <v>214</v>
      </c>
    </row>
    <row r="4" spans="1:39" ht="12.6" thickBot="1"/>
    <row r="5" spans="1:39" s="49" customFormat="1" ht="15.75" customHeight="1" thickBot="1">
      <c r="A5" s="172" t="s">
        <v>183</v>
      </c>
      <c r="B5" s="175" t="s">
        <v>181</v>
      </c>
      <c r="C5" s="167" t="s">
        <v>83</v>
      </c>
      <c r="D5" s="166" t="s">
        <v>84</v>
      </c>
      <c r="E5" s="130" t="s">
        <v>202</v>
      </c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31"/>
    </row>
    <row r="6" spans="1:39" s="49" customFormat="1" ht="286.5" customHeight="1" thickBot="1">
      <c r="A6" s="170"/>
      <c r="B6" s="176"/>
      <c r="C6" s="167"/>
      <c r="D6" s="166"/>
      <c r="E6" s="87" t="s">
        <v>203</v>
      </c>
      <c r="F6" s="88" t="s">
        <v>153</v>
      </c>
      <c r="G6" s="87" t="s">
        <v>154</v>
      </c>
      <c r="H6" s="88" t="s">
        <v>155</v>
      </c>
      <c r="I6" s="87" t="s">
        <v>156</v>
      </c>
      <c r="J6" s="88" t="s">
        <v>204</v>
      </c>
      <c r="K6" s="87" t="s">
        <v>159</v>
      </c>
      <c r="L6" s="88" t="s">
        <v>158</v>
      </c>
      <c r="M6" s="87" t="s">
        <v>160</v>
      </c>
      <c r="N6" s="88" t="s">
        <v>57</v>
      </c>
      <c r="O6" s="87" t="s">
        <v>161</v>
      </c>
      <c r="P6" s="88" t="s">
        <v>58</v>
      </c>
      <c r="Q6" s="87" t="s">
        <v>162</v>
      </c>
      <c r="R6" s="88" t="s">
        <v>163</v>
      </c>
      <c r="S6" s="87" t="s">
        <v>164</v>
      </c>
      <c r="T6" s="88" t="s">
        <v>205</v>
      </c>
      <c r="U6" s="87" t="s">
        <v>166</v>
      </c>
      <c r="V6" s="88" t="s">
        <v>167</v>
      </c>
      <c r="W6" s="87" t="s">
        <v>206</v>
      </c>
      <c r="X6" s="88" t="s">
        <v>207</v>
      </c>
      <c r="Y6" s="87" t="s">
        <v>208</v>
      </c>
      <c r="Z6" s="88" t="s">
        <v>209</v>
      </c>
      <c r="AA6" s="87" t="s">
        <v>78</v>
      </c>
      <c r="AB6" s="88" t="s">
        <v>210</v>
      </c>
      <c r="AC6" s="87" t="s">
        <v>211</v>
      </c>
      <c r="AD6" s="88" t="s">
        <v>173</v>
      </c>
      <c r="AE6" s="87" t="s">
        <v>175</v>
      </c>
      <c r="AF6" s="88" t="s">
        <v>174</v>
      </c>
      <c r="AG6" s="87" t="s">
        <v>177</v>
      </c>
      <c r="AH6" s="88" t="s">
        <v>212</v>
      </c>
      <c r="AJ6" s="165" t="s">
        <v>249</v>
      </c>
      <c r="AK6" s="165"/>
      <c r="AL6" s="165"/>
    </row>
    <row r="7" spans="1:39" ht="28.5" customHeight="1" thickBot="1">
      <c r="A7" s="171"/>
      <c r="B7" s="177"/>
      <c r="C7" s="50">
        <v>2021</v>
      </c>
      <c r="D7" s="50">
        <v>2022</v>
      </c>
      <c r="E7" s="50">
        <v>2021</v>
      </c>
      <c r="F7" s="50">
        <v>2022</v>
      </c>
      <c r="G7" s="50">
        <v>2021</v>
      </c>
      <c r="H7" s="50">
        <v>2022</v>
      </c>
      <c r="I7" s="50">
        <v>2021</v>
      </c>
      <c r="J7" s="50">
        <v>2022</v>
      </c>
      <c r="K7" s="50">
        <v>2021</v>
      </c>
      <c r="L7" s="50">
        <v>2022</v>
      </c>
      <c r="M7" s="50">
        <v>2021</v>
      </c>
      <c r="N7" s="50">
        <v>2022</v>
      </c>
      <c r="O7" s="50">
        <v>2021</v>
      </c>
      <c r="P7" s="50">
        <v>2022</v>
      </c>
      <c r="Q7" s="50">
        <v>2021</v>
      </c>
      <c r="R7" s="50">
        <v>2022</v>
      </c>
      <c r="S7" s="50">
        <v>2021</v>
      </c>
      <c r="T7" s="50">
        <v>2022</v>
      </c>
      <c r="U7" s="50">
        <v>2021</v>
      </c>
      <c r="V7" s="50">
        <v>2022</v>
      </c>
      <c r="W7" s="50">
        <v>2021</v>
      </c>
      <c r="X7" s="50">
        <v>2022</v>
      </c>
      <c r="Y7" s="50">
        <v>2021</v>
      </c>
      <c r="Z7" s="50">
        <v>2022</v>
      </c>
      <c r="AA7" s="50">
        <v>2021</v>
      </c>
      <c r="AB7" s="50">
        <v>2022</v>
      </c>
      <c r="AC7" s="50">
        <v>2021</v>
      </c>
      <c r="AD7" s="50">
        <v>2022</v>
      </c>
      <c r="AE7" s="50">
        <v>2021</v>
      </c>
      <c r="AF7" s="50">
        <v>2022</v>
      </c>
      <c r="AG7" s="50">
        <v>2021</v>
      </c>
      <c r="AH7" s="50">
        <v>2022</v>
      </c>
      <c r="AJ7" s="43"/>
      <c r="AK7" s="12"/>
      <c r="AL7" s="12"/>
      <c r="AM7" s="104"/>
    </row>
    <row r="8" spans="1:39" s="54" customFormat="1" ht="15" thickBot="1">
      <c r="A8" s="53" t="s">
        <v>131</v>
      </c>
      <c r="B8" s="53" t="s">
        <v>184</v>
      </c>
      <c r="C8" s="53">
        <v>1</v>
      </c>
      <c r="D8" s="53">
        <v>2</v>
      </c>
      <c r="E8" s="53">
        <v>3</v>
      </c>
      <c r="F8" s="53">
        <v>4</v>
      </c>
      <c r="G8" s="53">
        <v>5</v>
      </c>
      <c r="H8" s="53">
        <v>6</v>
      </c>
      <c r="I8" s="53">
        <v>7</v>
      </c>
      <c r="J8" s="53">
        <v>8</v>
      </c>
      <c r="K8" s="53">
        <v>9</v>
      </c>
      <c r="L8" s="53">
        <v>10</v>
      </c>
      <c r="M8" s="53">
        <v>11</v>
      </c>
      <c r="N8" s="53">
        <v>12</v>
      </c>
      <c r="O8" s="53">
        <v>13</v>
      </c>
      <c r="P8" s="53">
        <v>14</v>
      </c>
      <c r="Q8" s="53">
        <v>15</v>
      </c>
      <c r="R8" s="53">
        <v>16</v>
      </c>
      <c r="S8" s="53">
        <v>17</v>
      </c>
      <c r="T8" s="53">
        <v>18</v>
      </c>
      <c r="U8" s="53">
        <v>19</v>
      </c>
      <c r="V8" s="53">
        <v>20</v>
      </c>
      <c r="W8" s="53">
        <v>21</v>
      </c>
      <c r="X8" s="53">
        <v>22</v>
      </c>
      <c r="Y8" s="53">
        <v>23</v>
      </c>
      <c r="Z8" s="53">
        <v>24</v>
      </c>
      <c r="AA8" s="53">
        <v>25</v>
      </c>
      <c r="AB8" s="53">
        <v>26</v>
      </c>
      <c r="AC8" s="53">
        <v>27</v>
      </c>
      <c r="AD8" s="53">
        <v>28</v>
      </c>
      <c r="AE8" s="53">
        <v>29</v>
      </c>
      <c r="AF8" s="53">
        <v>30</v>
      </c>
      <c r="AG8" s="53">
        <v>31</v>
      </c>
      <c r="AH8" s="53">
        <v>32</v>
      </c>
      <c r="AJ8" s="12"/>
      <c r="AK8" s="12">
        <v>2021</v>
      </c>
      <c r="AL8" s="12">
        <v>2022</v>
      </c>
      <c r="AM8" s="12"/>
    </row>
    <row r="9" spans="1:39" ht="29.4" thickBot="1">
      <c r="A9" s="37" t="s">
        <v>182</v>
      </c>
      <c r="B9" s="52" t="s">
        <v>185</v>
      </c>
      <c r="C9" s="114">
        <v>58</v>
      </c>
      <c r="D9" s="114">
        <v>66</v>
      </c>
      <c r="E9" s="115">
        <v>1</v>
      </c>
      <c r="F9" s="115"/>
      <c r="G9" s="115"/>
      <c r="H9" s="115"/>
      <c r="I9" s="115"/>
      <c r="J9" s="115">
        <v>2</v>
      </c>
      <c r="K9" s="115">
        <v>9</v>
      </c>
      <c r="L9" s="115">
        <v>2</v>
      </c>
      <c r="M9" s="115"/>
      <c r="N9" s="115"/>
      <c r="O9" s="115">
        <v>1</v>
      </c>
      <c r="P9" s="115"/>
      <c r="Q9" s="115">
        <v>1</v>
      </c>
      <c r="R9" s="115">
        <v>13</v>
      </c>
      <c r="S9" s="115">
        <v>1</v>
      </c>
      <c r="T9" s="115"/>
      <c r="U9" s="115">
        <v>6</v>
      </c>
      <c r="V9" s="115">
        <v>2</v>
      </c>
      <c r="W9" s="115"/>
      <c r="X9" s="115"/>
      <c r="Y9" s="115"/>
      <c r="Z9" s="115"/>
      <c r="AA9" s="115"/>
      <c r="AB9" s="115">
        <v>1</v>
      </c>
      <c r="AC9" s="115"/>
      <c r="AD9" s="115"/>
      <c r="AE9" s="115"/>
      <c r="AF9" s="115">
        <v>3</v>
      </c>
      <c r="AG9" s="115">
        <v>39</v>
      </c>
      <c r="AH9" s="115">
        <v>43</v>
      </c>
      <c r="AJ9" s="103" t="s">
        <v>250</v>
      </c>
      <c r="AK9" s="105">
        <f>C10+C11+C12+C13+C14+C15+C16+C17+C18</f>
        <v>58</v>
      </c>
      <c r="AL9" s="105">
        <f>D10+D11+D12+D13+D14+D15+D16+D17+D18</f>
        <v>66</v>
      </c>
      <c r="AM9" s="35"/>
    </row>
    <row r="10" spans="1:39" ht="15" thickBot="1">
      <c r="A10" s="51" t="s">
        <v>31</v>
      </c>
      <c r="B10" s="52" t="s">
        <v>187</v>
      </c>
      <c r="C10" s="114">
        <v>22</v>
      </c>
      <c r="D10" s="114">
        <v>3</v>
      </c>
      <c r="E10" s="115"/>
      <c r="F10" s="115"/>
      <c r="G10" s="115"/>
      <c r="H10" s="115"/>
      <c r="I10" s="115"/>
      <c r="J10" s="115"/>
      <c r="K10" s="115">
        <v>4</v>
      </c>
      <c r="L10" s="115"/>
      <c r="M10" s="115"/>
      <c r="N10" s="115"/>
      <c r="O10" s="115"/>
      <c r="P10" s="115"/>
      <c r="Q10" s="115">
        <v>1</v>
      </c>
      <c r="R10" s="115"/>
      <c r="S10" s="115"/>
      <c r="T10" s="115"/>
      <c r="U10" s="115">
        <v>1</v>
      </c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>
        <v>16</v>
      </c>
      <c r="AH10" s="115">
        <v>3</v>
      </c>
      <c r="AM10"/>
    </row>
    <row r="11" spans="1:39" ht="12.6" thickBot="1">
      <c r="A11" s="51" t="s">
        <v>67</v>
      </c>
      <c r="B11" s="52" t="s">
        <v>189</v>
      </c>
      <c r="C11" s="114">
        <v>4</v>
      </c>
      <c r="D11" s="114">
        <v>2</v>
      </c>
      <c r="E11" s="115"/>
      <c r="F11" s="115"/>
      <c r="G11" s="115"/>
      <c r="H11" s="115"/>
      <c r="I11" s="115"/>
      <c r="J11" s="115"/>
      <c r="K11" s="115">
        <v>1</v>
      </c>
      <c r="L11" s="115">
        <v>1</v>
      </c>
      <c r="M11" s="115"/>
      <c r="N11" s="115"/>
      <c r="O11" s="115"/>
      <c r="P11" s="115"/>
      <c r="Q11" s="115"/>
      <c r="R11" s="115"/>
      <c r="S11" s="115"/>
      <c r="T11" s="115"/>
      <c r="U11" s="115">
        <v>1</v>
      </c>
      <c r="V11" s="115">
        <v>1</v>
      </c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>
        <v>2</v>
      </c>
      <c r="AH11" s="115"/>
    </row>
    <row r="12" spans="1:39" ht="12.6" thickBot="1">
      <c r="A12" s="51" t="s">
        <v>33</v>
      </c>
      <c r="B12" s="52" t="s">
        <v>191</v>
      </c>
      <c r="C12" s="114">
        <v>10</v>
      </c>
      <c r="D12" s="114">
        <v>21</v>
      </c>
      <c r="E12" s="115"/>
      <c r="F12" s="115"/>
      <c r="G12" s="115"/>
      <c r="H12" s="115"/>
      <c r="I12" s="115"/>
      <c r="J12" s="115">
        <v>1</v>
      </c>
      <c r="K12" s="115"/>
      <c r="L12" s="115"/>
      <c r="M12" s="115"/>
      <c r="N12" s="115"/>
      <c r="O12" s="115"/>
      <c r="P12" s="115"/>
      <c r="Q12" s="115"/>
      <c r="R12" s="115">
        <v>1</v>
      </c>
      <c r="S12" s="115"/>
      <c r="T12" s="115"/>
      <c r="U12" s="115"/>
      <c r="V12" s="115">
        <v>1</v>
      </c>
      <c r="W12" s="115"/>
      <c r="X12" s="115"/>
      <c r="Y12" s="115"/>
      <c r="Z12" s="115"/>
      <c r="AA12" s="115"/>
      <c r="AB12" s="115">
        <v>1</v>
      </c>
      <c r="AC12" s="115"/>
      <c r="AD12" s="115"/>
      <c r="AE12" s="115"/>
      <c r="AF12" s="115"/>
      <c r="AG12" s="115">
        <v>10</v>
      </c>
      <c r="AH12" s="115">
        <v>17</v>
      </c>
    </row>
    <row r="13" spans="1:39" ht="12.6" thickBot="1">
      <c r="A13" s="51" t="s">
        <v>34</v>
      </c>
      <c r="B13" s="52" t="s">
        <v>193</v>
      </c>
      <c r="C13" s="114">
        <v>2</v>
      </c>
      <c r="D13" s="114">
        <v>10</v>
      </c>
      <c r="E13" s="115">
        <v>1</v>
      </c>
      <c r="F13" s="115"/>
      <c r="G13" s="115"/>
      <c r="H13" s="115"/>
      <c r="I13" s="115"/>
      <c r="J13" s="115"/>
      <c r="K13" s="115">
        <v>1</v>
      </c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>
        <v>10</v>
      </c>
    </row>
    <row r="14" spans="1:39" ht="12.6" thickBot="1">
      <c r="A14" s="51" t="s">
        <v>22</v>
      </c>
      <c r="B14" s="52" t="s">
        <v>195</v>
      </c>
      <c r="C14" s="114">
        <v>3</v>
      </c>
      <c r="D14" s="114">
        <v>3</v>
      </c>
      <c r="E14" s="115"/>
      <c r="F14" s="115"/>
      <c r="G14" s="115"/>
      <c r="H14" s="115"/>
      <c r="I14" s="115"/>
      <c r="J14" s="115"/>
      <c r="K14" s="115">
        <v>1</v>
      </c>
      <c r="L14" s="115">
        <v>1</v>
      </c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>
        <v>2</v>
      </c>
      <c r="AH14" s="115">
        <v>2</v>
      </c>
    </row>
    <row r="15" spans="1:39" ht="12.6" thickBot="1">
      <c r="A15" s="51" t="s">
        <v>35</v>
      </c>
      <c r="B15" s="52" t="s">
        <v>196</v>
      </c>
      <c r="C15" s="114">
        <v>13</v>
      </c>
      <c r="D15" s="114">
        <v>11</v>
      </c>
      <c r="E15" s="115"/>
      <c r="F15" s="115"/>
      <c r="G15" s="115"/>
      <c r="H15" s="115"/>
      <c r="I15" s="115"/>
      <c r="J15" s="115"/>
      <c r="K15" s="115">
        <v>2</v>
      </c>
      <c r="L15" s="115"/>
      <c r="M15" s="115"/>
      <c r="N15" s="115"/>
      <c r="O15" s="115">
        <v>1</v>
      </c>
      <c r="P15" s="115"/>
      <c r="Q15" s="115"/>
      <c r="R15" s="115"/>
      <c r="S15" s="115">
        <v>1</v>
      </c>
      <c r="T15" s="115"/>
      <c r="U15" s="115">
        <v>3</v>
      </c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>
        <v>2</v>
      </c>
      <c r="AG15" s="115">
        <v>6</v>
      </c>
      <c r="AH15" s="115">
        <v>9</v>
      </c>
    </row>
    <row r="16" spans="1:39" ht="12.6" thickBot="1">
      <c r="A16" s="51" t="s">
        <v>20</v>
      </c>
      <c r="B16" s="52" t="s">
        <v>197</v>
      </c>
      <c r="C16" s="114">
        <v>3</v>
      </c>
      <c r="D16" s="114">
        <v>14</v>
      </c>
      <c r="E16" s="115"/>
      <c r="F16" s="115"/>
      <c r="G16" s="115"/>
      <c r="H16" s="115"/>
      <c r="I16" s="115"/>
      <c r="J16" s="115">
        <v>1</v>
      </c>
      <c r="K16" s="115"/>
      <c r="L16" s="115"/>
      <c r="M16" s="115"/>
      <c r="N16" s="115"/>
      <c r="O16" s="115"/>
      <c r="P16" s="115"/>
      <c r="Q16" s="115"/>
      <c r="R16" s="115">
        <v>12</v>
      </c>
      <c r="S16" s="115"/>
      <c r="T16" s="115"/>
      <c r="U16" s="115">
        <v>1</v>
      </c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>
        <v>1</v>
      </c>
      <c r="AG16" s="115">
        <v>2</v>
      </c>
      <c r="AH16" s="115"/>
    </row>
    <row r="17" spans="1:34" ht="12.6" thickBot="1">
      <c r="A17" s="51" t="s">
        <v>23</v>
      </c>
      <c r="B17" s="52" t="s">
        <v>198</v>
      </c>
      <c r="C17" s="114">
        <v>1</v>
      </c>
      <c r="D17" s="114">
        <v>1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>
        <v>1</v>
      </c>
      <c r="AH17" s="115">
        <v>1</v>
      </c>
    </row>
    <row r="18" spans="1:34" ht="12.6" thickBot="1">
      <c r="A18" s="51" t="s">
        <v>19</v>
      </c>
      <c r="B18" s="52" t="s">
        <v>199</v>
      </c>
      <c r="C18" s="114">
        <f t="shared" ref="C18" si="0">E18+G18+I18+K18+M18+O18+Q18+S18+U18+W18+Y18+AA18+AC18+AE18+AG18</f>
        <v>0</v>
      </c>
      <c r="D18" s="114">
        <v>1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>
        <v>1</v>
      </c>
    </row>
  </sheetData>
  <mergeCells count="7">
    <mergeCell ref="AJ6:AL6"/>
    <mergeCell ref="AD1:AH1"/>
    <mergeCell ref="A5:A7"/>
    <mergeCell ref="B5:B7"/>
    <mergeCell ref="E5:AH5"/>
    <mergeCell ref="C5:C6"/>
    <mergeCell ref="D5:D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4"/>
  <sheetViews>
    <sheetView topLeftCell="A10" workbookViewId="0">
      <selection activeCell="H34" sqref="H34"/>
    </sheetView>
  </sheetViews>
  <sheetFormatPr defaultColWidth="9.109375" defaultRowHeight="12"/>
  <cols>
    <col min="1" max="1" width="12" style="18" customWidth="1"/>
    <col min="2" max="2" width="5.88671875" style="18" customWidth="1"/>
    <col min="3" max="3" width="8" style="18" customWidth="1"/>
    <col min="4" max="7" width="6" style="18" customWidth="1"/>
    <col min="8" max="8" width="9.44140625" style="18" customWidth="1"/>
    <col min="9" max="9" width="9.33203125" style="18" customWidth="1"/>
    <col min="10" max="10" width="8.109375" style="18" customWidth="1"/>
    <col min="11" max="11" width="9.33203125" style="18" customWidth="1"/>
    <col min="12" max="12" width="7.6640625" style="18" customWidth="1"/>
    <col min="13" max="13" width="7.5546875" style="18" customWidth="1"/>
    <col min="14" max="14" width="6" style="18" customWidth="1"/>
    <col min="15" max="15" width="7.44140625" style="18" customWidth="1"/>
    <col min="16" max="16" width="7.6640625" style="18" customWidth="1"/>
    <col min="17" max="17" width="8.5546875" style="18" customWidth="1"/>
    <col min="18" max="18" width="8.109375" style="18" customWidth="1"/>
    <col min="19" max="16384" width="9.109375" style="18"/>
  </cols>
  <sheetData>
    <row r="1" spans="1:23" ht="38.25" customHeight="1">
      <c r="A1" s="14"/>
      <c r="B1" s="14"/>
      <c r="Q1" s="151" t="s">
        <v>228</v>
      </c>
      <c r="R1" s="151"/>
    </row>
    <row r="2" spans="1:23" ht="31.5" customHeight="1">
      <c r="A2" s="152" t="s">
        <v>215</v>
      </c>
      <c r="B2" s="152"/>
      <c r="C2" s="152"/>
      <c r="D2" s="152"/>
      <c r="E2" s="152"/>
      <c r="F2" s="152"/>
      <c r="G2" s="152"/>
      <c r="H2" s="152"/>
      <c r="I2" s="152"/>
      <c r="J2" s="152" t="s">
        <v>216</v>
      </c>
      <c r="K2" s="152"/>
      <c r="L2" s="152"/>
      <c r="M2" s="152"/>
      <c r="N2" s="152"/>
      <c r="O2" s="152"/>
      <c r="P2" s="152"/>
      <c r="Q2" s="152"/>
      <c r="R2" s="152"/>
    </row>
    <row r="3" spans="1:23" ht="6" customHeight="1" thickBot="1"/>
    <row r="4" spans="1:23" ht="15" customHeight="1" thickBot="1">
      <c r="A4" s="179" t="s">
        <v>0</v>
      </c>
      <c r="B4" s="89"/>
      <c r="C4" s="181" t="s">
        <v>24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3"/>
    </row>
    <row r="5" spans="1:23" ht="22.5" customHeight="1" thickBot="1">
      <c r="A5" s="180"/>
      <c r="B5" s="19" t="s">
        <v>248</v>
      </c>
      <c r="C5" s="184" t="s">
        <v>135</v>
      </c>
      <c r="D5" s="189" t="s">
        <v>120</v>
      </c>
      <c r="E5" s="189"/>
      <c r="F5" s="189"/>
      <c r="G5" s="189"/>
      <c r="H5" s="189"/>
      <c r="I5" s="150" t="s">
        <v>26</v>
      </c>
      <c r="J5" s="150"/>
      <c r="K5" s="150"/>
      <c r="L5" s="150"/>
      <c r="M5" s="150"/>
      <c r="N5" s="150"/>
      <c r="O5" s="186" t="s">
        <v>133</v>
      </c>
      <c r="P5" s="186"/>
      <c r="Q5" s="186"/>
      <c r="R5" s="186"/>
    </row>
    <row r="6" spans="1:23" ht="24.75" customHeight="1">
      <c r="A6" s="180"/>
      <c r="B6" s="19"/>
      <c r="C6" s="185"/>
      <c r="D6" s="187" t="s">
        <v>85</v>
      </c>
      <c r="E6" s="187" t="s">
        <v>86</v>
      </c>
      <c r="F6" s="187" t="s">
        <v>87</v>
      </c>
      <c r="G6" s="187" t="s">
        <v>88</v>
      </c>
      <c r="H6" s="4" t="s">
        <v>121</v>
      </c>
      <c r="I6" s="57" t="s">
        <v>126</v>
      </c>
      <c r="J6" s="58" t="s">
        <v>125</v>
      </c>
      <c r="K6" s="57" t="s">
        <v>127</v>
      </c>
      <c r="L6" s="58" t="s">
        <v>122</v>
      </c>
      <c r="M6" s="57" t="s">
        <v>123</v>
      </c>
      <c r="N6" s="58" t="s">
        <v>124</v>
      </c>
      <c r="O6" s="58" t="s">
        <v>128</v>
      </c>
      <c r="P6" s="58" t="s">
        <v>129</v>
      </c>
      <c r="Q6" s="58" t="s">
        <v>130</v>
      </c>
      <c r="R6" s="61" t="s">
        <v>30</v>
      </c>
      <c r="T6" s="178" t="s">
        <v>249</v>
      </c>
      <c r="U6" s="178"/>
      <c r="V6" s="178"/>
      <c r="W6" s="178"/>
    </row>
    <row r="7" spans="1:23" ht="34.5" customHeight="1" thickBot="1">
      <c r="A7" s="56" t="s">
        <v>7</v>
      </c>
      <c r="B7" s="24" t="s">
        <v>247</v>
      </c>
      <c r="C7" s="15" t="s">
        <v>25</v>
      </c>
      <c r="D7" s="188"/>
      <c r="E7" s="188"/>
      <c r="F7" s="188"/>
      <c r="G7" s="188"/>
      <c r="H7" s="3" t="s">
        <v>89</v>
      </c>
      <c r="I7" s="59" t="s">
        <v>111</v>
      </c>
      <c r="J7" s="59" t="s">
        <v>112</v>
      </c>
      <c r="K7" s="59" t="s">
        <v>113</v>
      </c>
      <c r="L7" s="59" t="s">
        <v>114</v>
      </c>
      <c r="M7" s="59" t="s">
        <v>115</v>
      </c>
      <c r="N7" s="60" t="s">
        <v>28</v>
      </c>
      <c r="O7" s="60" t="s">
        <v>29</v>
      </c>
      <c r="P7" s="59" t="s">
        <v>116</v>
      </c>
      <c r="Q7" s="59" t="s">
        <v>117</v>
      </c>
      <c r="R7" s="60"/>
    </row>
    <row r="8" spans="1:23" ht="12.6" thickBot="1">
      <c r="A8" s="26" t="s">
        <v>131</v>
      </c>
      <c r="B8" s="90"/>
      <c r="C8" s="7">
        <v>1</v>
      </c>
      <c r="D8" s="55">
        <v>2</v>
      </c>
      <c r="E8" s="55">
        <v>3</v>
      </c>
      <c r="F8" s="55">
        <v>4</v>
      </c>
      <c r="G8" s="55">
        <v>5</v>
      </c>
      <c r="H8" s="55">
        <v>6</v>
      </c>
      <c r="I8" s="55">
        <v>7</v>
      </c>
      <c r="J8" s="55">
        <v>8</v>
      </c>
      <c r="K8" s="55">
        <v>9</v>
      </c>
      <c r="L8" s="55">
        <v>10</v>
      </c>
      <c r="M8" s="55">
        <v>11</v>
      </c>
      <c r="N8" s="55">
        <v>12</v>
      </c>
      <c r="O8" s="55">
        <v>13</v>
      </c>
      <c r="P8" s="55">
        <v>14</v>
      </c>
      <c r="Q8" s="55">
        <v>15</v>
      </c>
      <c r="R8" s="55">
        <v>16</v>
      </c>
      <c r="T8" s="101">
        <v>99</v>
      </c>
      <c r="U8" s="101">
        <f>D9+E9+F9+G9+H9</f>
        <v>146</v>
      </c>
      <c r="V8" s="101">
        <f>I9+J9+K9+L9+M9+N9</f>
        <v>144</v>
      </c>
      <c r="W8" s="101">
        <f>O9+P9+Q9+R9</f>
        <v>147</v>
      </c>
    </row>
    <row r="9" spans="1:23" ht="16.5" customHeight="1" thickBot="1">
      <c r="A9" s="31" t="s">
        <v>118</v>
      </c>
      <c r="B9" s="22" t="s">
        <v>185</v>
      </c>
      <c r="C9" s="112">
        <v>156</v>
      </c>
      <c r="D9" s="109"/>
      <c r="E9" s="109">
        <v>24</v>
      </c>
      <c r="F9" s="109">
        <v>78</v>
      </c>
      <c r="G9" s="109">
        <v>38</v>
      </c>
      <c r="H9" s="109">
        <v>6</v>
      </c>
      <c r="I9" s="109">
        <v>6</v>
      </c>
      <c r="J9" s="109">
        <v>4</v>
      </c>
      <c r="K9" s="109">
        <v>22</v>
      </c>
      <c r="L9" s="109">
        <v>105</v>
      </c>
      <c r="M9" s="109">
        <v>6</v>
      </c>
      <c r="N9" s="109">
        <v>1</v>
      </c>
      <c r="O9" s="109">
        <v>34</v>
      </c>
      <c r="P9" s="109">
        <v>111</v>
      </c>
      <c r="Q9" s="109"/>
      <c r="R9" s="22">
        <v>2</v>
      </c>
      <c r="T9" s="91">
        <f>'семейное насилие'!L11</f>
        <v>1692</v>
      </c>
      <c r="U9" s="91">
        <f t="shared" ref="U9:U18" si="0">D10+E10+F10+G10+H10</f>
        <v>12</v>
      </c>
      <c r="V9" s="91">
        <f t="shared" ref="V9:V18" si="1">I10+J10+K10+L10+M10+N10</f>
        <v>0</v>
      </c>
      <c r="W9" s="91">
        <f t="shared" ref="W9:W18" si="2">O10+P10+Q10+R10</f>
        <v>4</v>
      </c>
    </row>
    <row r="10" spans="1:23" ht="12.6" thickBot="1">
      <c r="A10" s="31" t="s">
        <v>31</v>
      </c>
      <c r="B10" s="22" t="s">
        <v>187</v>
      </c>
      <c r="C10" s="52">
        <v>12</v>
      </c>
      <c r="D10" s="109"/>
      <c r="E10" s="109"/>
      <c r="F10" s="109">
        <v>12</v>
      </c>
      <c r="G10" s="109"/>
      <c r="H10" s="109"/>
      <c r="I10" s="109"/>
      <c r="J10" s="109"/>
      <c r="K10" s="109"/>
      <c r="L10" s="109"/>
      <c r="M10" s="109"/>
      <c r="N10" s="109"/>
      <c r="O10" s="109">
        <v>4</v>
      </c>
      <c r="P10" s="109"/>
      <c r="Q10" s="109"/>
      <c r="R10" s="22"/>
      <c r="T10" s="91">
        <f>'семейное насилие'!L12</f>
        <v>725</v>
      </c>
      <c r="U10" s="91">
        <f t="shared" si="0"/>
        <v>12</v>
      </c>
      <c r="V10" s="91">
        <f t="shared" si="1"/>
        <v>11</v>
      </c>
      <c r="W10" s="91">
        <f t="shared" si="2"/>
        <v>11</v>
      </c>
    </row>
    <row r="11" spans="1:23" ht="12.6" thickBot="1">
      <c r="A11" s="31" t="s">
        <v>32</v>
      </c>
      <c r="B11" s="22" t="s">
        <v>189</v>
      </c>
      <c r="C11" s="52">
        <v>11</v>
      </c>
      <c r="D11" s="109"/>
      <c r="E11" s="109">
        <v>4</v>
      </c>
      <c r="F11" s="109">
        <v>5</v>
      </c>
      <c r="G11" s="109">
        <v>2</v>
      </c>
      <c r="H11" s="109">
        <v>1</v>
      </c>
      <c r="I11" s="109"/>
      <c r="J11" s="109"/>
      <c r="K11" s="109"/>
      <c r="L11" s="109">
        <v>11</v>
      </c>
      <c r="M11" s="109"/>
      <c r="N11" s="109"/>
      <c r="O11" s="109"/>
      <c r="P11" s="109">
        <v>11</v>
      </c>
      <c r="Q11" s="109"/>
      <c r="R11" s="22"/>
      <c r="T11" s="91">
        <f>'семейное насилие'!L13</f>
        <v>129</v>
      </c>
      <c r="U11" s="91">
        <f t="shared" si="0"/>
        <v>39</v>
      </c>
      <c r="V11" s="91">
        <f t="shared" si="1"/>
        <v>39</v>
      </c>
      <c r="W11" s="91">
        <f t="shared" si="2"/>
        <v>38</v>
      </c>
    </row>
    <row r="12" spans="1:23" ht="12.6" thickBot="1">
      <c r="A12" s="31" t="s">
        <v>33</v>
      </c>
      <c r="B12" s="22" t="s">
        <v>191</v>
      </c>
      <c r="C12" s="52">
        <v>39</v>
      </c>
      <c r="D12" s="109"/>
      <c r="E12" s="109">
        <v>12</v>
      </c>
      <c r="F12" s="109">
        <v>20</v>
      </c>
      <c r="G12" s="109">
        <v>7</v>
      </c>
      <c r="H12" s="109"/>
      <c r="I12" s="109"/>
      <c r="J12" s="109"/>
      <c r="K12" s="109">
        <v>15</v>
      </c>
      <c r="L12" s="109">
        <v>22</v>
      </c>
      <c r="M12" s="109">
        <v>2</v>
      </c>
      <c r="N12" s="109"/>
      <c r="O12" s="109">
        <v>16</v>
      </c>
      <c r="P12" s="109">
        <v>22</v>
      </c>
      <c r="Q12" s="109"/>
      <c r="R12" s="22"/>
      <c r="T12" s="91">
        <f>'семейное насилие'!L14</f>
        <v>223</v>
      </c>
      <c r="U12" s="91">
        <f t="shared" si="0"/>
        <v>14</v>
      </c>
      <c r="V12" s="91">
        <f t="shared" si="1"/>
        <v>14</v>
      </c>
      <c r="W12" s="91">
        <f t="shared" si="2"/>
        <v>14</v>
      </c>
    </row>
    <row r="13" spans="1:23" ht="16.5" customHeight="1" thickBot="1">
      <c r="A13" s="31" t="s">
        <v>34</v>
      </c>
      <c r="B13" s="22" t="s">
        <v>193</v>
      </c>
      <c r="C13" s="52">
        <v>14</v>
      </c>
      <c r="D13" s="109"/>
      <c r="E13" s="109">
        <v>2</v>
      </c>
      <c r="F13" s="109">
        <v>8</v>
      </c>
      <c r="G13" s="109">
        <v>4</v>
      </c>
      <c r="H13" s="109"/>
      <c r="I13" s="109">
        <v>2</v>
      </c>
      <c r="J13" s="109"/>
      <c r="K13" s="109">
        <v>4</v>
      </c>
      <c r="L13" s="109">
        <v>8</v>
      </c>
      <c r="M13" s="109"/>
      <c r="N13" s="109"/>
      <c r="O13" s="109">
        <v>4</v>
      </c>
      <c r="P13" s="109">
        <v>9</v>
      </c>
      <c r="Q13" s="109"/>
      <c r="R13" s="22">
        <v>1</v>
      </c>
      <c r="T13" s="91">
        <f>'семейное насилие'!L15</f>
        <v>82</v>
      </c>
      <c r="U13" s="91">
        <f t="shared" si="0"/>
        <v>12</v>
      </c>
      <c r="V13" s="91">
        <f t="shared" si="1"/>
        <v>12</v>
      </c>
      <c r="W13" s="91">
        <f t="shared" si="2"/>
        <v>12</v>
      </c>
    </row>
    <row r="14" spans="1:23" ht="12.6" thickBot="1">
      <c r="A14" s="31" t="s">
        <v>22</v>
      </c>
      <c r="B14" s="22" t="s">
        <v>195</v>
      </c>
      <c r="C14" s="52">
        <v>12</v>
      </c>
      <c r="D14" s="109"/>
      <c r="E14" s="109"/>
      <c r="F14" s="109">
        <v>2</v>
      </c>
      <c r="G14" s="109">
        <v>6</v>
      </c>
      <c r="H14" s="109">
        <v>4</v>
      </c>
      <c r="I14" s="109"/>
      <c r="J14" s="109"/>
      <c r="K14" s="109"/>
      <c r="L14" s="109">
        <v>12</v>
      </c>
      <c r="M14" s="109"/>
      <c r="N14" s="109"/>
      <c r="O14" s="109"/>
      <c r="P14" s="109">
        <v>12</v>
      </c>
      <c r="Q14" s="109"/>
      <c r="R14" s="22"/>
      <c r="T14" s="91">
        <f>'семейное насилие'!L16</f>
        <v>212</v>
      </c>
      <c r="U14" s="91">
        <f t="shared" si="0"/>
        <v>22</v>
      </c>
      <c r="V14" s="91">
        <f t="shared" si="1"/>
        <v>22</v>
      </c>
      <c r="W14" s="91">
        <f t="shared" si="2"/>
        <v>22</v>
      </c>
    </row>
    <row r="15" spans="1:23" ht="12.6" thickBot="1">
      <c r="A15" s="31" t="s">
        <v>35</v>
      </c>
      <c r="B15" s="22" t="s">
        <v>196</v>
      </c>
      <c r="C15" s="52">
        <v>22</v>
      </c>
      <c r="D15" s="109"/>
      <c r="E15" s="109">
        <v>4</v>
      </c>
      <c r="F15" s="109">
        <v>9</v>
      </c>
      <c r="G15" s="109">
        <v>7</v>
      </c>
      <c r="H15" s="109">
        <v>2</v>
      </c>
      <c r="I15" s="109">
        <v>1</v>
      </c>
      <c r="J15" s="109"/>
      <c r="K15" s="109"/>
      <c r="L15" s="109">
        <v>21</v>
      </c>
      <c r="M15" s="109"/>
      <c r="N15" s="109"/>
      <c r="O15" s="109"/>
      <c r="P15" s="109">
        <v>22</v>
      </c>
      <c r="Q15" s="109"/>
      <c r="R15" s="22"/>
      <c r="T15" s="91">
        <f>'семейное насилие'!L17</f>
        <v>202</v>
      </c>
      <c r="U15" s="91">
        <f t="shared" si="0"/>
        <v>25</v>
      </c>
      <c r="V15" s="91">
        <f t="shared" si="1"/>
        <v>35</v>
      </c>
      <c r="W15" s="91">
        <f t="shared" si="2"/>
        <v>34</v>
      </c>
    </row>
    <row r="16" spans="1:23" ht="12.6" thickBot="1">
      <c r="A16" s="31" t="s">
        <v>36</v>
      </c>
      <c r="B16" s="22" t="s">
        <v>197</v>
      </c>
      <c r="C16" s="52">
        <v>35</v>
      </c>
      <c r="D16" s="109"/>
      <c r="E16" s="109"/>
      <c r="F16" s="109">
        <v>15</v>
      </c>
      <c r="G16" s="109">
        <v>10</v>
      </c>
      <c r="H16" s="109"/>
      <c r="I16" s="109">
        <v>2</v>
      </c>
      <c r="J16" s="109">
        <v>4</v>
      </c>
      <c r="K16" s="109">
        <v>3</v>
      </c>
      <c r="L16" s="109">
        <v>21</v>
      </c>
      <c r="M16" s="109">
        <v>4</v>
      </c>
      <c r="N16" s="109">
        <v>1</v>
      </c>
      <c r="O16" s="109">
        <v>9</v>
      </c>
      <c r="P16" s="109">
        <v>25</v>
      </c>
      <c r="Q16" s="109"/>
      <c r="R16" s="22"/>
      <c r="T16" s="91">
        <f>'семейное насилие'!L18</f>
        <v>118</v>
      </c>
      <c r="U16" s="91">
        <f t="shared" si="0"/>
        <v>6</v>
      </c>
      <c r="V16" s="91">
        <f t="shared" si="1"/>
        <v>6</v>
      </c>
      <c r="W16" s="91">
        <f t="shared" si="2"/>
        <v>6</v>
      </c>
    </row>
    <row r="17" spans="1:23" ht="12.6" thickBot="1">
      <c r="A17" s="31" t="s">
        <v>23</v>
      </c>
      <c r="B17" s="22" t="s">
        <v>198</v>
      </c>
      <c r="C17" s="52">
        <v>6</v>
      </c>
      <c r="D17" s="109"/>
      <c r="E17" s="109"/>
      <c r="F17" s="109">
        <v>5</v>
      </c>
      <c r="G17" s="109">
        <v>1</v>
      </c>
      <c r="H17" s="109"/>
      <c r="I17" s="109">
        <v>1</v>
      </c>
      <c r="J17" s="109"/>
      <c r="K17" s="109"/>
      <c r="L17" s="109">
        <v>5</v>
      </c>
      <c r="M17" s="109"/>
      <c r="N17" s="109"/>
      <c r="O17" s="109">
        <v>1</v>
      </c>
      <c r="P17" s="109">
        <v>5</v>
      </c>
      <c r="Q17" s="109"/>
      <c r="R17" s="22"/>
      <c r="T17" s="91">
        <f>'семейное насилие'!L19</f>
        <v>107</v>
      </c>
      <c r="U17" s="91">
        <f t="shared" si="0"/>
        <v>5</v>
      </c>
      <c r="V17" s="91">
        <f t="shared" si="1"/>
        <v>5</v>
      </c>
      <c r="W17" s="91">
        <f t="shared" si="2"/>
        <v>5</v>
      </c>
    </row>
    <row r="18" spans="1:23" ht="12.6" thickBot="1">
      <c r="A18" s="31" t="s">
        <v>19</v>
      </c>
      <c r="B18" s="22" t="s">
        <v>199</v>
      </c>
      <c r="C18" s="52">
        <v>5</v>
      </c>
      <c r="D18" s="109"/>
      <c r="E18" s="109">
        <v>2</v>
      </c>
      <c r="F18" s="109">
        <v>2</v>
      </c>
      <c r="G18" s="109">
        <v>1</v>
      </c>
      <c r="H18" s="109"/>
      <c r="I18" s="109"/>
      <c r="J18" s="109"/>
      <c r="K18" s="109"/>
      <c r="L18" s="109">
        <v>5</v>
      </c>
      <c r="M18" s="109"/>
      <c r="N18" s="109"/>
      <c r="O18" s="109"/>
      <c r="P18" s="109">
        <v>5</v>
      </c>
      <c r="Q18" s="109"/>
      <c r="R18" s="22"/>
      <c r="T18" s="91" t="e">
        <f>'семейное насилие'!#REF!</f>
        <v>#REF!</v>
      </c>
      <c r="U18" s="91">
        <f t="shared" si="0"/>
        <v>0</v>
      </c>
      <c r="V18" s="91">
        <f t="shared" si="1"/>
        <v>0</v>
      </c>
      <c r="W18" s="91">
        <f t="shared" si="2"/>
        <v>0</v>
      </c>
    </row>
    <row r="19" spans="1:23" ht="9.75" customHeight="1" thickBot="1">
      <c r="A19" s="14"/>
      <c r="B19" s="14"/>
    </row>
    <row r="20" spans="1:23" ht="15" customHeight="1" thickBot="1">
      <c r="A20" s="179" t="s">
        <v>0</v>
      </c>
      <c r="B20" s="89"/>
      <c r="C20" s="181" t="s">
        <v>37</v>
      </c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3"/>
    </row>
    <row r="21" spans="1:23" ht="22.5" customHeight="1" thickBot="1">
      <c r="A21" s="180"/>
      <c r="B21" s="19" t="s">
        <v>248</v>
      </c>
      <c r="C21" s="184" t="s">
        <v>135</v>
      </c>
      <c r="D21" s="150" t="s">
        <v>120</v>
      </c>
      <c r="E21" s="150"/>
      <c r="F21" s="150"/>
      <c r="G21" s="150"/>
      <c r="H21" s="150"/>
      <c r="I21" s="150" t="s">
        <v>26</v>
      </c>
      <c r="J21" s="150"/>
      <c r="K21" s="150"/>
      <c r="L21" s="150"/>
      <c r="M21" s="150"/>
      <c r="N21" s="150"/>
      <c r="O21" s="186" t="s">
        <v>133</v>
      </c>
      <c r="P21" s="186"/>
      <c r="Q21" s="186"/>
      <c r="R21" s="186"/>
    </row>
    <row r="22" spans="1:23" ht="36">
      <c r="A22" s="180"/>
      <c r="B22" s="19"/>
      <c r="C22" s="185"/>
      <c r="D22" s="187" t="s">
        <v>85</v>
      </c>
      <c r="E22" s="187" t="s">
        <v>86</v>
      </c>
      <c r="F22" s="187" t="s">
        <v>87</v>
      </c>
      <c r="G22" s="187" t="s">
        <v>88</v>
      </c>
      <c r="H22" s="4" t="s">
        <v>121</v>
      </c>
      <c r="I22" s="57" t="s">
        <v>126</v>
      </c>
      <c r="J22" s="58" t="s">
        <v>125</v>
      </c>
      <c r="K22" s="57" t="s">
        <v>127</v>
      </c>
      <c r="L22" s="58" t="s">
        <v>122</v>
      </c>
      <c r="M22" s="57" t="s">
        <v>123</v>
      </c>
      <c r="N22" s="58" t="s">
        <v>124</v>
      </c>
      <c r="O22" s="5" t="s">
        <v>128</v>
      </c>
      <c r="P22" s="5" t="s">
        <v>129</v>
      </c>
      <c r="Q22" s="5" t="s">
        <v>130</v>
      </c>
      <c r="R22" s="4" t="s">
        <v>30</v>
      </c>
    </row>
    <row r="23" spans="1:23" ht="35.25" customHeight="1" thickBot="1">
      <c r="A23" s="56" t="s">
        <v>7</v>
      </c>
      <c r="B23" s="24" t="s">
        <v>247</v>
      </c>
      <c r="C23" s="15" t="s">
        <v>25</v>
      </c>
      <c r="D23" s="188"/>
      <c r="E23" s="188"/>
      <c r="F23" s="188"/>
      <c r="G23" s="188"/>
      <c r="H23" s="3" t="s">
        <v>89</v>
      </c>
      <c r="I23" s="59" t="s">
        <v>111</v>
      </c>
      <c r="J23" s="59" t="s">
        <v>112</v>
      </c>
      <c r="K23" s="59" t="s">
        <v>113</v>
      </c>
      <c r="L23" s="59" t="s">
        <v>114</v>
      </c>
      <c r="M23" s="59" t="s">
        <v>115</v>
      </c>
      <c r="N23" s="60" t="s">
        <v>28</v>
      </c>
      <c r="O23" s="3" t="s">
        <v>29</v>
      </c>
      <c r="P23" s="2" t="s">
        <v>116</v>
      </c>
      <c r="Q23" s="2" t="s">
        <v>117</v>
      </c>
      <c r="R23" s="3"/>
    </row>
    <row r="24" spans="1:23" ht="12.6" thickBot="1">
      <c r="A24" s="26" t="s">
        <v>131</v>
      </c>
      <c r="B24" s="90"/>
      <c r="C24" s="7">
        <v>1</v>
      </c>
      <c r="D24" s="55">
        <v>2</v>
      </c>
      <c r="E24" s="55">
        <v>3</v>
      </c>
      <c r="F24" s="55">
        <v>4</v>
      </c>
      <c r="G24" s="55">
        <v>5</v>
      </c>
      <c r="H24" s="55">
        <v>6</v>
      </c>
      <c r="I24" s="55">
        <v>7</v>
      </c>
      <c r="J24" s="55">
        <v>8</v>
      </c>
      <c r="K24" s="55">
        <v>9</v>
      </c>
      <c r="L24" s="55">
        <v>10</v>
      </c>
      <c r="M24" s="55">
        <v>11</v>
      </c>
      <c r="N24" s="55">
        <v>12</v>
      </c>
      <c r="O24" s="55">
        <v>13</v>
      </c>
      <c r="P24" s="55">
        <v>14</v>
      </c>
      <c r="Q24" s="55">
        <v>15</v>
      </c>
      <c r="R24" s="55">
        <v>16</v>
      </c>
    </row>
    <row r="25" spans="1:23" ht="18" customHeight="1" thickBot="1">
      <c r="A25" s="31" t="s">
        <v>118</v>
      </c>
      <c r="B25" s="22" t="s">
        <v>186</v>
      </c>
      <c r="C25" s="114">
        <v>12</v>
      </c>
      <c r="D25" s="129"/>
      <c r="E25" s="129">
        <v>1</v>
      </c>
      <c r="F25" s="129">
        <v>8</v>
      </c>
      <c r="G25" s="129">
        <v>2</v>
      </c>
      <c r="H25" s="129">
        <v>1</v>
      </c>
      <c r="I25" s="30"/>
      <c r="J25" s="30"/>
      <c r="K25" s="30">
        <v>1</v>
      </c>
      <c r="L25" s="30">
        <v>5</v>
      </c>
      <c r="M25" s="30">
        <v>1</v>
      </c>
      <c r="N25" s="30"/>
      <c r="O25" s="30">
        <v>1</v>
      </c>
      <c r="P25" s="30">
        <v>5</v>
      </c>
      <c r="Q25" s="30"/>
      <c r="R25" s="30">
        <v>1</v>
      </c>
      <c r="T25" s="101">
        <f>'семейное насилие'!N10</f>
        <v>203</v>
      </c>
      <c r="U25" s="101">
        <f>D25+E25+F25+G25+H25</f>
        <v>12</v>
      </c>
      <c r="V25" s="101">
        <f>I25+J25+K25+L25+M25+N25</f>
        <v>7</v>
      </c>
      <c r="W25" s="101">
        <f>O25+P25+Q25+R25</f>
        <v>7</v>
      </c>
    </row>
    <row r="26" spans="1:23" ht="12.6" thickBot="1">
      <c r="A26" s="31" t="s">
        <v>31</v>
      </c>
      <c r="B26" s="22" t="s">
        <v>188</v>
      </c>
      <c r="C26" s="114">
        <v>4</v>
      </c>
      <c r="D26" s="129"/>
      <c r="E26" s="129"/>
      <c r="F26" s="129">
        <v>4</v>
      </c>
      <c r="G26" s="129"/>
      <c r="H26" s="129"/>
      <c r="I26" s="30"/>
      <c r="J26" s="30"/>
      <c r="K26" s="30"/>
      <c r="L26" s="30"/>
      <c r="M26" s="30"/>
      <c r="N26" s="30"/>
      <c r="O26" s="30"/>
      <c r="P26" s="30"/>
      <c r="Q26" s="30"/>
      <c r="R26" s="30"/>
      <c r="T26" s="91">
        <f>'семейное насилие'!N11</f>
        <v>48</v>
      </c>
      <c r="U26" s="91">
        <f t="shared" ref="U26:U34" si="3">D26+E26+F26+G26+H26</f>
        <v>4</v>
      </c>
      <c r="V26" s="91">
        <f t="shared" ref="V26:V34" si="4">I26+J26+K26+L26+M26+N26</f>
        <v>0</v>
      </c>
      <c r="W26" s="91">
        <f t="shared" ref="W26:W34" si="5">O26+P26+Q26+R26</f>
        <v>0</v>
      </c>
    </row>
    <row r="27" spans="1:23" ht="12.6" thickBot="1">
      <c r="A27" s="31" t="s">
        <v>32</v>
      </c>
      <c r="B27" s="22" t="s">
        <v>190</v>
      </c>
      <c r="C27" s="114"/>
      <c r="D27" s="129"/>
      <c r="E27" s="129"/>
      <c r="F27" s="129"/>
      <c r="G27" s="129"/>
      <c r="H27" s="129"/>
      <c r="I27" s="30"/>
      <c r="J27" s="30"/>
      <c r="K27" s="30"/>
      <c r="L27" s="30"/>
      <c r="M27" s="30"/>
      <c r="N27" s="30"/>
      <c r="O27" s="30"/>
      <c r="P27" s="30"/>
      <c r="Q27" s="30"/>
      <c r="R27" s="30"/>
      <c r="T27" s="91">
        <f>'семейное насилие'!N12</f>
        <v>31</v>
      </c>
      <c r="U27" s="91">
        <f t="shared" si="3"/>
        <v>0</v>
      </c>
      <c r="V27" s="91">
        <f t="shared" si="4"/>
        <v>0</v>
      </c>
      <c r="W27" s="91">
        <f t="shared" si="5"/>
        <v>0</v>
      </c>
    </row>
    <row r="28" spans="1:23" ht="12.6" thickBot="1">
      <c r="A28" s="31" t="s">
        <v>33</v>
      </c>
      <c r="B28" s="22" t="s">
        <v>192</v>
      </c>
      <c r="C28" s="114">
        <v>1</v>
      </c>
      <c r="D28" s="129"/>
      <c r="E28" s="129"/>
      <c r="F28" s="129"/>
      <c r="G28" s="129">
        <v>1</v>
      </c>
      <c r="H28" s="129"/>
      <c r="I28" s="30"/>
      <c r="J28" s="30"/>
      <c r="K28" s="30"/>
      <c r="L28" s="30"/>
      <c r="M28" s="30"/>
      <c r="N28" s="30"/>
      <c r="O28" s="30"/>
      <c r="P28" s="30"/>
      <c r="Q28" s="30"/>
      <c r="R28" s="30"/>
      <c r="T28" s="91">
        <f>'семейное насилие'!N13</f>
        <v>4</v>
      </c>
      <c r="U28" s="91">
        <f t="shared" si="3"/>
        <v>1</v>
      </c>
      <c r="V28" s="91">
        <f t="shared" si="4"/>
        <v>0</v>
      </c>
      <c r="W28" s="91">
        <f t="shared" si="5"/>
        <v>0</v>
      </c>
    </row>
    <row r="29" spans="1:23" ht="14.25" customHeight="1" thickBot="1">
      <c r="A29" s="31" t="s">
        <v>34</v>
      </c>
      <c r="B29" s="22" t="s">
        <v>194</v>
      </c>
      <c r="C29" s="114">
        <v>1</v>
      </c>
      <c r="D29" s="129"/>
      <c r="E29" s="129"/>
      <c r="F29" s="129">
        <v>1</v>
      </c>
      <c r="G29" s="129"/>
      <c r="H29" s="129"/>
      <c r="I29" s="30"/>
      <c r="J29" s="30"/>
      <c r="K29" s="30"/>
      <c r="L29" s="30">
        <v>1</v>
      </c>
      <c r="M29" s="30"/>
      <c r="N29" s="30"/>
      <c r="O29" s="30"/>
      <c r="P29" s="30">
        <v>1</v>
      </c>
      <c r="Q29" s="30"/>
      <c r="R29" s="30"/>
      <c r="T29" s="91">
        <f>'семейное насилие'!N14</f>
        <v>18</v>
      </c>
      <c r="U29" s="91">
        <f t="shared" si="3"/>
        <v>1</v>
      </c>
      <c r="V29" s="91">
        <f t="shared" si="4"/>
        <v>1</v>
      </c>
      <c r="W29" s="91">
        <f t="shared" si="5"/>
        <v>1</v>
      </c>
    </row>
    <row r="30" spans="1:23" ht="12.6" thickBot="1">
      <c r="A30" s="31" t="s">
        <v>22</v>
      </c>
      <c r="B30" s="22" t="s">
        <v>217</v>
      </c>
      <c r="C30" s="114"/>
      <c r="D30" s="129"/>
      <c r="E30" s="129"/>
      <c r="F30" s="129"/>
      <c r="G30" s="129"/>
      <c r="H30" s="129"/>
      <c r="I30" s="30"/>
      <c r="J30" s="30"/>
      <c r="K30" s="30"/>
      <c r="L30" s="30"/>
      <c r="M30" s="30"/>
      <c r="N30" s="30"/>
      <c r="O30" s="30"/>
      <c r="P30" s="30"/>
      <c r="Q30" s="30"/>
      <c r="R30" s="30"/>
      <c r="T30" s="91">
        <f>'семейное насилие'!N15</f>
        <v>8</v>
      </c>
      <c r="U30" s="91">
        <f t="shared" si="3"/>
        <v>0</v>
      </c>
      <c r="V30" s="91">
        <f t="shared" si="4"/>
        <v>0</v>
      </c>
      <c r="W30" s="91">
        <f t="shared" si="5"/>
        <v>0</v>
      </c>
    </row>
    <row r="31" spans="1:23" ht="12.6" thickBot="1">
      <c r="A31" s="31" t="s">
        <v>35</v>
      </c>
      <c r="B31" s="22" t="s">
        <v>218</v>
      </c>
      <c r="C31" s="114">
        <v>1</v>
      </c>
      <c r="D31" s="129"/>
      <c r="E31" s="129"/>
      <c r="F31" s="129">
        <v>1</v>
      </c>
      <c r="G31" s="129"/>
      <c r="H31" s="129"/>
      <c r="I31" s="30"/>
      <c r="J31" s="30"/>
      <c r="K31" s="30"/>
      <c r="L31" s="30">
        <v>1</v>
      </c>
      <c r="M31" s="30"/>
      <c r="N31" s="30"/>
      <c r="O31" s="30">
        <v>1</v>
      </c>
      <c r="P31" s="30"/>
      <c r="Q31" s="30"/>
      <c r="R31" s="30"/>
      <c r="T31" s="91">
        <f>'семейное насилие'!N16</f>
        <v>5</v>
      </c>
      <c r="U31" s="91">
        <f t="shared" si="3"/>
        <v>1</v>
      </c>
      <c r="V31" s="91">
        <f t="shared" si="4"/>
        <v>1</v>
      </c>
      <c r="W31" s="91">
        <f t="shared" si="5"/>
        <v>1</v>
      </c>
    </row>
    <row r="32" spans="1:23" ht="12.6" thickBot="1">
      <c r="A32" s="31" t="s">
        <v>36</v>
      </c>
      <c r="B32" s="22" t="s">
        <v>219</v>
      </c>
      <c r="C32" s="114">
        <v>5</v>
      </c>
      <c r="D32" s="129"/>
      <c r="E32" s="129">
        <v>1</v>
      </c>
      <c r="F32" s="129">
        <v>2</v>
      </c>
      <c r="G32" s="129">
        <v>1</v>
      </c>
      <c r="H32" s="129">
        <v>1</v>
      </c>
      <c r="I32" s="30"/>
      <c r="J32" s="30"/>
      <c r="K32" s="30">
        <v>1</v>
      </c>
      <c r="L32" s="30">
        <v>3</v>
      </c>
      <c r="M32" s="30">
        <v>1</v>
      </c>
      <c r="N32" s="30"/>
      <c r="O32" s="30"/>
      <c r="P32" s="30">
        <v>4</v>
      </c>
      <c r="Q32" s="30"/>
      <c r="R32" s="30">
        <v>1</v>
      </c>
      <c r="T32" s="91">
        <f>'семейное насилие'!N17</f>
        <v>78</v>
      </c>
      <c r="U32" s="91">
        <f t="shared" si="3"/>
        <v>5</v>
      </c>
      <c r="V32" s="91">
        <f t="shared" si="4"/>
        <v>5</v>
      </c>
      <c r="W32" s="91">
        <f t="shared" si="5"/>
        <v>5</v>
      </c>
    </row>
    <row r="33" spans="1:23" ht="12.6" thickBot="1">
      <c r="A33" s="31" t="s">
        <v>23</v>
      </c>
      <c r="B33" s="22" t="s">
        <v>220</v>
      </c>
      <c r="C33" s="114"/>
      <c r="D33" s="129"/>
      <c r="E33" s="129"/>
      <c r="F33" s="129"/>
      <c r="G33" s="129"/>
      <c r="H33" s="129"/>
      <c r="I33" s="30"/>
      <c r="J33" s="30"/>
      <c r="K33" s="30"/>
      <c r="L33" s="30"/>
      <c r="M33" s="30"/>
      <c r="N33" s="30"/>
      <c r="O33" s="30"/>
      <c r="P33" s="30"/>
      <c r="Q33" s="30"/>
      <c r="R33" s="30"/>
      <c r="T33" s="91">
        <f>'семейное насилие'!N18</f>
        <v>4</v>
      </c>
      <c r="U33" s="91">
        <f t="shared" si="3"/>
        <v>0</v>
      </c>
      <c r="V33" s="91">
        <f t="shared" si="4"/>
        <v>0</v>
      </c>
      <c r="W33" s="91">
        <f t="shared" si="5"/>
        <v>0</v>
      </c>
    </row>
    <row r="34" spans="1:23" ht="12.6" thickBot="1">
      <c r="A34" s="31" t="s">
        <v>19</v>
      </c>
      <c r="B34" s="22" t="s">
        <v>221</v>
      </c>
      <c r="C34" s="114"/>
      <c r="D34" s="129"/>
      <c r="E34" s="129"/>
      <c r="F34" s="129"/>
      <c r="G34" s="129"/>
      <c r="H34" s="129"/>
      <c r="I34" s="30"/>
      <c r="J34" s="30"/>
      <c r="K34" s="30"/>
      <c r="L34" s="30"/>
      <c r="M34" s="30"/>
      <c r="N34" s="30"/>
      <c r="O34" s="30"/>
      <c r="P34" s="30"/>
      <c r="Q34" s="30"/>
      <c r="R34" s="30"/>
      <c r="T34" s="91">
        <f>'семейное насилие'!N19</f>
        <v>7</v>
      </c>
      <c r="U34" s="91">
        <f t="shared" si="3"/>
        <v>0</v>
      </c>
      <c r="V34" s="91">
        <f t="shared" si="4"/>
        <v>0</v>
      </c>
      <c r="W34" s="91">
        <f t="shared" si="5"/>
        <v>0</v>
      </c>
    </row>
  </sheetData>
  <mergeCells count="24">
    <mergeCell ref="D5:H5"/>
    <mergeCell ref="I5:N5"/>
    <mergeCell ref="O5:R5"/>
    <mergeCell ref="A4:A6"/>
    <mergeCell ref="D6:D7"/>
    <mergeCell ref="E6:E7"/>
    <mergeCell ref="F6:F7"/>
    <mergeCell ref="G6:G7"/>
    <mergeCell ref="T6:W6"/>
    <mergeCell ref="A2:I2"/>
    <mergeCell ref="J2:R2"/>
    <mergeCell ref="Q1:R1"/>
    <mergeCell ref="A20:A22"/>
    <mergeCell ref="C20:R20"/>
    <mergeCell ref="C21:C22"/>
    <mergeCell ref="D21:H21"/>
    <mergeCell ref="I21:N21"/>
    <mergeCell ref="O21:R21"/>
    <mergeCell ref="D22:D23"/>
    <mergeCell ref="E22:E23"/>
    <mergeCell ref="F22:F23"/>
    <mergeCell ref="G22:G23"/>
    <mergeCell ref="C4:R4"/>
    <mergeCell ref="C5:C6"/>
  </mergeCells>
  <pageMargins left="0.70866141732283472" right="0.11811023622047245" top="0.15748031496062992" bottom="0.19685039370078741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семейное насилие</vt:lpstr>
      <vt:lpstr>пострадавшие</vt:lpstr>
      <vt:lpstr>ст.70</vt:lpstr>
      <vt:lpstr>ст.71</vt:lpstr>
      <vt:lpstr>ст.72</vt:lpstr>
      <vt:lpstr>Преступления</vt:lpstr>
      <vt:lpstr>направлено в суд</vt:lpstr>
      <vt:lpstr>прекращено</vt:lpstr>
      <vt:lpstr>совершивших СН</vt:lpstr>
      <vt:lpstr>прекращено досудебной</vt:lpstr>
      <vt:lpstr>пострадавшие!bookmark1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dsoorombaeva</dc:creator>
  <cp:lastModifiedBy>admin</cp:lastModifiedBy>
  <cp:lastPrinted>2022-04-08T04:01:01Z</cp:lastPrinted>
  <dcterms:created xsi:type="dcterms:W3CDTF">2022-04-05T10:32:14Z</dcterms:created>
  <dcterms:modified xsi:type="dcterms:W3CDTF">2022-06-28T12:06:24Z</dcterms:modified>
</cp:coreProperties>
</file>